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4" i="2"/>
  <c r="A3"/>
  <c r="A2"/>
  <c r="A1"/>
  <c r="G55" i="1"/>
  <c r="G23"/>
  <c r="F13"/>
  <c r="F41"/>
  <c r="F39"/>
  <c r="F38"/>
  <c r="F37"/>
  <c r="F36"/>
  <c r="F35"/>
  <c r="F34"/>
  <c r="H29"/>
  <c r="F53"/>
  <c r="F52"/>
  <c r="F51"/>
  <c r="F50"/>
  <c r="F49"/>
  <c r="F48"/>
  <c r="F47"/>
  <c r="F46"/>
  <c r="F40"/>
  <c r="F31"/>
  <c r="F30"/>
  <c r="F28"/>
  <c r="F27"/>
  <c r="F26"/>
  <c r="F25"/>
  <c r="F24"/>
  <c r="F22"/>
  <c r="F21"/>
  <c r="F20"/>
  <c r="F18"/>
  <c r="F17"/>
  <c r="F15"/>
  <c r="F14"/>
  <c r="F11"/>
  <c r="F10"/>
  <c r="F9"/>
  <c r="F7"/>
  <c r="F6"/>
  <c r="F5"/>
  <c r="F4"/>
  <c r="J55"/>
  <c r="I55"/>
  <c r="H55"/>
  <c r="J42"/>
  <c r="I42"/>
  <c r="H42"/>
  <c r="G42"/>
  <c r="I32"/>
  <c r="H32"/>
  <c r="G32"/>
  <c r="J29"/>
  <c r="I29"/>
  <c r="G29"/>
  <c r="I23"/>
  <c r="H23"/>
  <c r="I19"/>
  <c r="H19"/>
  <c r="G19"/>
  <c r="I16"/>
  <c r="H16"/>
  <c r="G16"/>
  <c r="J8"/>
  <c r="I8"/>
  <c r="H8"/>
  <c r="G8"/>
  <c r="I12"/>
  <c r="H12"/>
  <c r="G12"/>
  <c r="F19" l="1"/>
  <c r="F32"/>
  <c r="J44"/>
  <c r="I44"/>
  <c r="F23"/>
  <c r="H44"/>
  <c r="H57" s="1"/>
  <c r="I57"/>
  <c r="F29"/>
  <c r="F42"/>
  <c r="J57"/>
  <c r="F55"/>
  <c r="G44"/>
  <c r="G57"/>
  <c r="F16"/>
  <c r="F12"/>
  <c r="F8"/>
  <c r="I63" l="1"/>
  <c r="F57"/>
  <c r="F44"/>
</calcChain>
</file>

<file path=xl/sharedStrings.xml><?xml version="1.0" encoding="utf-8"?>
<sst xmlns="http://schemas.openxmlformats.org/spreadsheetml/2006/main" count="69" uniqueCount="61">
  <si>
    <t>В том числе за счет средств:</t>
  </si>
  <si>
    <t>Название поселение/проект</t>
  </si>
  <si>
    <t>Общая стоимость проекта</t>
  </si>
  <si>
    <t>Субсидия из областного бюджета</t>
  </si>
  <si>
    <t>местного бюджета</t>
  </si>
  <si>
    <t>поступивших в виде добровольных пожертвований физических лиц</t>
  </si>
  <si>
    <t xml:space="preserve">поступивших в виде добровольных пожертвований юридических лиц и индивидуальных предпринимателей </t>
  </si>
  <si>
    <t>ПОСЕЛЕНИЯ</t>
  </si>
  <si>
    <t>МО г. Устюжна</t>
  </si>
  <si>
    <t>ИТОГО:</t>
  </si>
  <si>
    <t>МО Лентьевское</t>
  </si>
  <si>
    <t>МО Никифоровское</t>
  </si>
  <si>
    <t xml:space="preserve"> МО Залесское</t>
  </si>
  <si>
    <t xml:space="preserve"> МО Никольское</t>
  </si>
  <si>
    <t>МО Мезженское</t>
  </si>
  <si>
    <t>МО Устюженское</t>
  </si>
  <si>
    <t>Проект «Народный бюджет» - 2021год</t>
  </si>
  <si>
    <t>Устюженский муниципальный район</t>
  </si>
  <si>
    <t>РАЙОН</t>
  </si>
  <si>
    <t>Установка памятника ветеранам боевых действий, участникам локальных войн и вооруженных конфликтов</t>
  </si>
  <si>
    <t>Приобретение и установка оборудования на детскую площадку в г. Устюжна</t>
  </si>
  <si>
    <t>"Семейный стадион" (установка видеокамер,ограждения и спортивного оборудования на детской площадке)</t>
  </si>
  <si>
    <t>Обустройство контейнерных площадок на территории муниципального образования город Устюжна</t>
  </si>
  <si>
    <t>Обустройство подъезда к пожарному водоему в д. Лентьево</t>
  </si>
  <si>
    <t>Устройство контейнерных площадок в д. Громошиха</t>
  </si>
  <si>
    <t>Приобретеие музыкального оборудования для филиала Даниловского СДК в п. Спасское</t>
  </si>
  <si>
    <t>Приобретение спортивного оборудования для филиала Даниловского ДК д. Мелечино</t>
  </si>
  <si>
    <t>Обустройство контейнерных площадок в пос. Даниловское</t>
  </si>
  <si>
    <t>Приобретение дополнительного оборудования для детской площадки в д. Избищи</t>
  </si>
  <si>
    <t>Приобретение оборудования на спортивную площадку в д. Ярцево</t>
  </si>
  <si>
    <t>Ремонт пожарного водоема в д. Крестцы</t>
  </si>
  <si>
    <t xml:space="preserve">Обустройство контейнерных площадок в д. Никола </t>
  </si>
  <si>
    <t>Приобретение детского игрового оборудования на площадку в д. Расторопово</t>
  </si>
  <si>
    <t>Ремонт пожарного водоема в д. Долоцкое на ул. Центральной</t>
  </si>
  <si>
    <t>Ремонт пожарного водоема в д. Мезга на ул. Центральной</t>
  </si>
  <si>
    <t>Благоустройство детской площадки в д. Мочала</t>
  </si>
  <si>
    <t>Строительство детских площадок в д. Долоцкое на ул. Дачная, и ул. Центральная</t>
  </si>
  <si>
    <t>Приобретение детского игрового коиплекса для детской площадки в пос. Юбилейный.</t>
  </si>
  <si>
    <t>Приобретение детских костюмов в сельский Дом культуры д. Брилино</t>
  </si>
  <si>
    <t>Приобретение сценических костюмов для художественной самодеятельности Желябовского СДК</t>
  </si>
  <si>
    <t>Приобретение музыкального оборудования для Желябовского сельского Дома культуры</t>
  </si>
  <si>
    <t>Оборудование подъезда к пожарному водоему в д. Селище</t>
  </si>
  <si>
    <t>Ремонт пожарного водоема в д. Славынево</t>
  </si>
  <si>
    <t>Приобретение оборудования для детской площадки в с. Модно</t>
  </si>
  <si>
    <t>Приобретение мультимедийного оборудования для Соболевского сельского Дома культуры</t>
  </si>
  <si>
    <t>Благоустройство площади прилегающей к памятнику войнам, погибщим в ВОВ 1941-1945г.г.  д. Соболево</t>
  </si>
  <si>
    <t>Приобретение дизельной генераторнй установки в котельную пос. Спасское (МО Никифоровское)</t>
  </si>
  <si>
    <t>Приобретение дровяного котла КВр-1,16 в котельную д. Долоцкое (МО Мезженское)</t>
  </si>
  <si>
    <t>Строительство двух шахтных колодцев в д. Квашнино (МО Залесское)</t>
  </si>
  <si>
    <t>Приобретение электростанции дизельной в котельную д. Брилино (МО Устюженское)</t>
  </si>
  <si>
    <t>Приобретение мебели для Лентьевского СДК</t>
  </si>
  <si>
    <t>Разработка проектно сметной документации на строительство здания Дома культуры в д. Долоцкое</t>
  </si>
  <si>
    <t>Приобретение оборудования для детской площадки в д. Слуды</t>
  </si>
  <si>
    <t>Ремонт источника нецентрализованного водоснабжения (колодца) по адресу: д. Кортиха по ул. Бережная, вблизи д.14 (СП Желябовское)</t>
  </si>
  <si>
    <t>Ремонт источника нецентрализованного водоснабжения (колодца) по адресу: д. Славынево, ул Молодежная, д. № 15-17(СП Желябовское)</t>
  </si>
  <si>
    <t>Обустройство колодца в д. Савино, ул. Центральная, у д.3(МО Мезженское)</t>
  </si>
  <si>
    <t>Бурение артезианской скважиныв д. МалоеВосное (МО Залесское)</t>
  </si>
  <si>
    <t>Приобретение и установка резервного источника электроснабжения в котельную деревни Степачево (МО Залесское)</t>
  </si>
  <si>
    <t>ИТОГО ПО ПОСЕЛЕНИЯМ</t>
  </si>
  <si>
    <t>ВСЕГО РАЙОН + ПОСЕЛЕНИЕ</t>
  </si>
  <si>
    <t>СП Желябовское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</si>
</sst>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4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top"/>
    </xf>
    <xf numFmtId="0" fontId="6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 wrapText="1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2" fontId="0" fillId="0" borderId="0" xfId="0" applyNumberFormat="1"/>
    <xf numFmtId="4" fontId="0" fillId="0" borderId="0" xfId="0" applyNumberFormat="1"/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justify" vertical="top" wrapText="1"/>
    </xf>
    <xf numFmtId="0" fontId="9" fillId="4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7" fillId="6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/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/>
    </xf>
    <xf numFmtId="0" fontId="1" fillId="0" borderId="7" xfId="0" applyFont="1" applyBorder="1" applyAlignment="1">
      <alignment wrapText="1"/>
    </xf>
    <xf numFmtId="0" fontId="9" fillId="4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wrapText="1"/>
    </xf>
    <xf numFmtId="0" fontId="8" fillId="6" borderId="4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justify" vertical="top" wrapText="1"/>
    </xf>
    <xf numFmtId="2" fontId="0" fillId="0" borderId="3" xfId="0" applyNumberForma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top" wrapText="1"/>
    </xf>
    <xf numFmtId="2" fontId="9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8" fillId="7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justify" vertical="top" wrapText="1"/>
    </xf>
    <xf numFmtId="0" fontId="9" fillId="9" borderId="5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/>
    </xf>
    <xf numFmtId="2" fontId="9" fillId="4" borderId="5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0" fillId="0" borderId="9" xfId="0" applyBorder="1" applyAlignment="1"/>
    <xf numFmtId="0" fontId="0" fillId="0" borderId="11" xfId="0" applyBorder="1" applyAlignment="1"/>
    <xf numFmtId="0" fontId="10" fillId="8" borderId="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top" wrapText="1"/>
    </xf>
    <xf numFmtId="0" fontId="0" fillId="0" borderId="2" xfId="0" applyBorder="1" applyAlignment="1"/>
    <xf numFmtId="0" fontId="0" fillId="0" borderId="3" xfId="0" applyBorder="1" applyAlignment="1"/>
    <xf numFmtId="4" fontId="9" fillId="4" borderId="5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2" fontId="9" fillId="4" borderId="7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0" fillId="0" borderId="10" xfId="0" applyBorder="1" applyAlignment="1"/>
    <xf numFmtId="0" fontId="9" fillId="4" borderId="8" xfId="0" applyFont="1" applyFill="1" applyBorder="1" applyAlignment="1">
      <alignment horizontal="right" vertical="top" wrapText="1"/>
    </xf>
    <xf numFmtId="0" fontId="0" fillId="0" borderId="1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1" xfId="0" applyBorder="1" applyAlignment="1">
      <alignment horizontal="right"/>
    </xf>
    <xf numFmtId="0" fontId="9" fillId="4" borderId="12" xfId="0" applyFont="1" applyFill="1" applyBorder="1" applyAlignment="1">
      <alignment horizontal="right" vertical="top" wrapText="1"/>
    </xf>
    <xf numFmtId="0" fontId="8" fillId="7" borderId="8" xfId="0" applyFont="1" applyFill="1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8" fillId="7" borderId="9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topLeftCell="A46" workbookViewId="0">
      <selection activeCell="A3" sqref="A3:J3"/>
    </sheetView>
  </sheetViews>
  <sheetFormatPr defaultRowHeight="15"/>
  <cols>
    <col min="1" max="1" width="17.140625" customWidth="1"/>
    <col min="2" max="2" width="8.5703125" customWidth="1"/>
    <col min="3" max="3" width="2.85546875" hidden="1" customWidth="1"/>
    <col min="5" max="5" width="21.85546875" customWidth="1"/>
    <col min="6" max="6" width="21.28515625" customWidth="1"/>
    <col min="7" max="7" width="17.42578125" customWidth="1"/>
    <col min="8" max="8" width="25.85546875" customWidth="1"/>
    <col min="9" max="9" width="25.28515625" customWidth="1"/>
    <col min="10" max="10" width="26" customWidth="1"/>
  </cols>
  <sheetData>
    <row r="1" spans="1:10" ht="18.75">
      <c r="A1" s="41" t="s">
        <v>16</v>
      </c>
      <c r="B1" s="42"/>
      <c r="C1" s="42"/>
      <c r="D1" s="42"/>
      <c r="E1" s="42"/>
      <c r="F1" s="42"/>
      <c r="G1" s="43"/>
      <c r="H1" s="44" t="s">
        <v>0</v>
      </c>
      <c r="I1" s="44"/>
      <c r="J1" s="44"/>
    </row>
    <row r="2" spans="1:10" ht="115.5" customHeight="1">
      <c r="A2" s="45" t="s">
        <v>1</v>
      </c>
      <c r="B2" s="45"/>
      <c r="C2" s="45"/>
      <c r="D2" s="45"/>
      <c r="E2" s="45"/>
      <c r="F2" s="1" t="s">
        <v>2</v>
      </c>
      <c r="G2" s="2" t="s">
        <v>3</v>
      </c>
      <c r="H2" s="2" t="s">
        <v>4</v>
      </c>
      <c r="I2" s="2" t="s">
        <v>5</v>
      </c>
      <c r="J2" s="2" t="s">
        <v>6</v>
      </c>
    </row>
    <row r="3" spans="1:10" ht="15.75">
      <c r="A3" s="103" t="s">
        <v>7</v>
      </c>
      <c r="B3" s="104"/>
      <c r="C3" s="104"/>
      <c r="D3" s="104"/>
      <c r="E3" s="104"/>
      <c r="F3" s="72"/>
      <c r="G3" s="72"/>
      <c r="H3" s="72"/>
      <c r="I3" s="72"/>
      <c r="J3" s="73"/>
    </row>
    <row r="4" spans="1:10" ht="67.5" customHeight="1">
      <c r="A4" s="25" t="s">
        <v>8</v>
      </c>
      <c r="B4" s="29">
        <v>1</v>
      </c>
      <c r="C4" s="29"/>
      <c r="D4" s="32" t="s">
        <v>19</v>
      </c>
      <c r="E4" s="33"/>
      <c r="F4" s="12">
        <f>+G4+H4+I4+J4</f>
        <v>1275534</v>
      </c>
      <c r="G4" s="13">
        <v>892873.8</v>
      </c>
      <c r="H4" s="14">
        <v>255106.8</v>
      </c>
      <c r="I4" s="14">
        <v>63776.7</v>
      </c>
      <c r="J4" s="14">
        <v>63776.7</v>
      </c>
    </row>
    <row r="5" spans="1:10" ht="53.25" customHeight="1">
      <c r="A5" s="26"/>
      <c r="B5" s="8">
        <v>2</v>
      </c>
      <c r="C5" s="8"/>
      <c r="D5" s="32" t="s">
        <v>20</v>
      </c>
      <c r="E5" s="40"/>
      <c r="F5" s="12">
        <f>+G5+H5+I5+J5</f>
        <v>400000</v>
      </c>
      <c r="G5" s="13">
        <v>280000</v>
      </c>
      <c r="H5" s="14">
        <v>80000</v>
      </c>
      <c r="I5" s="14">
        <v>20000</v>
      </c>
      <c r="J5" s="14">
        <v>20000</v>
      </c>
    </row>
    <row r="6" spans="1:10" ht="86.25" customHeight="1">
      <c r="A6" s="26"/>
      <c r="B6" s="8">
        <v>4</v>
      </c>
      <c r="C6" s="8"/>
      <c r="D6" s="32" t="s">
        <v>21</v>
      </c>
      <c r="E6" s="40"/>
      <c r="F6" s="12">
        <f>+G6+H6+I6+J6</f>
        <v>600000</v>
      </c>
      <c r="G6" s="15">
        <v>420000</v>
      </c>
      <c r="H6" s="13">
        <v>120000</v>
      </c>
      <c r="I6" s="14">
        <v>30000</v>
      </c>
      <c r="J6" s="14">
        <v>30000</v>
      </c>
    </row>
    <row r="7" spans="1:10" ht="66" customHeight="1">
      <c r="A7" s="27"/>
      <c r="B7" s="94">
        <v>5</v>
      </c>
      <c r="C7" s="98"/>
      <c r="D7" s="32" t="s">
        <v>22</v>
      </c>
      <c r="E7" s="33"/>
      <c r="F7" s="12">
        <f>+G7+H7+I7+J7</f>
        <v>2069399</v>
      </c>
      <c r="G7" s="13">
        <v>1400000</v>
      </c>
      <c r="H7" s="14">
        <v>462459.1</v>
      </c>
      <c r="I7" s="14">
        <v>103469.95</v>
      </c>
      <c r="J7" s="14">
        <v>103469.95</v>
      </c>
    </row>
    <row r="8" spans="1:10" ht="15.75">
      <c r="A8" s="46"/>
      <c r="B8" s="99"/>
      <c r="C8" s="100"/>
      <c r="D8" s="47" t="s">
        <v>9</v>
      </c>
      <c r="E8" s="47"/>
      <c r="F8" s="19">
        <f>SUM(F4:F7)</f>
        <v>4344933</v>
      </c>
      <c r="G8" s="20">
        <f>SUM(G4:G7)</f>
        <v>2992873.8</v>
      </c>
      <c r="H8" s="5">
        <f>SUM(H4:H7)</f>
        <v>917565.89999999991</v>
      </c>
      <c r="I8" s="19">
        <f>SUM(I4:I7)</f>
        <v>217246.65</v>
      </c>
      <c r="J8" s="19">
        <f>SUM(J4:J7)</f>
        <v>217246.65</v>
      </c>
    </row>
    <row r="9" spans="1:10" ht="51.75" customHeight="1">
      <c r="A9" s="25" t="s">
        <v>10</v>
      </c>
      <c r="B9" s="29">
        <v>1</v>
      </c>
      <c r="C9" s="29"/>
      <c r="D9" s="30" t="s">
        <v>23</v>
      </c>
      <c r="E9" s="30"/>
      <c r="F9" s="12">
        <f>+G9+H9+I9+J9</f>
        <v>80000</v>
      </c>
      <c r="G9" s="13">
        <v>56000</v>
      </c>
      <c r="H9" s="14">
        <v>20000</v>
      </c>
      <c r="I9" s="14">
        <v>4000</v>
      </c>
      <c r="J9" s="16"/>
    </row>
    <row r="10" spans="1:10" ht="65.25" customHeight="1">
      <c r="A10" s="26"/>
      <c r="B10" s="8">
        <v>2</v>
      </c>
      <c r="C10" s="8"/>
      <c r="D10" s="32" t="s">
        <v>50</v>
      </c>
      <c r="E10" s="33"/>
      <c r="F10" s="12">
        <f>+G10+H10+I10+J10</f>
        <v>120000</v>
      </c>
      <c r="G10" s="13">
        <v>84000</v>
      </c>
      <c r="H10" s="14">
        <v>30000</v>
      </c>
      <c r="I10" s="14">
        <v>6000</v>
      </c>
      <c r="J10" s="6"/>
    </row>
    <row r="11" spans="1:10" ht="49.5" customHeight="1">
      <c r="A11" s="27"/>
      <c r="B11" s="94">
        <v>3</v>
      </c>
      <c r="C11" s="98"/>
      <c r="D11" s="30" t="s">
        <v>24</v>
      </c>
      <c r="E11" s="30"/>
      <c r="F11" s="12">
        <f>+G11+H11+I11+J11</f>
        <v>87768.84</v>
      </c>
      <c r="G11" s="13">
        <v>61438.19</v>
      </c>
      <c r="H11" s="3">
        <v>21942.21</v>
      </c>
      <c r="I11" s="11">
        <v>4388.4399999999996</v>
      </c>
      <c r="J11" s="3"/>
    </row>
    <row r="12" spans="1:10" ht="15.75">
      <c r="A12" s="28"/>
      <c r="B12" s="81"/>
      <c r="C12" s="68"/>
      <c r="D12" s="31" t="s">
        <v>9</v>
      </c>
      <c r="E12" s="31"/>
      <c r="F12" s="17">
        <f>SUM(F9:F11)</f>
        <v>287768.83999999997</v>
      </c>
      <c r="G12" s="18">
        <f>SUM(G9:G11)</f>
        <v>201438.19</v>
      </c>
      <c r="H12" s="17">
        <f>SUM(H9:H11)</f>
        <v>71942.209999999992</v>
      </c>
      <c r="I12" s="17">
        <f>SUM(I9:I11)</f>
        <v>14388.439999999999</v>
      </c>
      <c r="J12" s="7"/>
    </row>
    <row r="13" spans="1:10" ht="69.75" customHeight="1">
      <c r="A13" s="25" t="s">
        <v>11</v>
      </c>
      <c r="B13" s="29">
        <v>1</v>
      </c>
      <c r="C13" s="29"/>
      <c r="D13" s="32" t="s">
        <v>25</v>
      </c>
      <c r="E13" s="33"/>
      <c r="F13" s="12">
        <f>+G13+H13+I13+J13</f>
        <v>66332</v>
      </c>
      <c r="G13" s="13">
        <v>46432.4</v>
      </c>
      <c r="H13" s="14">
        <v>6633.2</v>
      </c>
      <c r="I13" s="14">
        <v>13266.4</v>
      </c>
      <c r="J13" s="3"/>
    </row>
    <row r="14" spans="1:10" ht="59.25" customHeight="1">
      <c r="A14" s="26"/>
      <c r="B14" s="8">
        <v>2</v>
      </c>
      <c r="C14" s="8"/>
      <c r="D14" s="32" t="s">
        <v>26</v>
      </c>
      <c r="E14" s="40"/>
      <c r="F14" s="12">
        <f>+G14+H14+I14+J14</f>
        <v>52750</v>
      </c>
      <c r="G14" s="13">
        <v>36925</v>
      </c>
      <c r="H14" s="14">
        <v>5275</v>
      </c>
      <c r="I14" s="14">
        <v>10550</v>
      </c>
      <c r="J14" s="3"/>
    </row>
    <row r="15" spans="1:10" ht="38.25" customHeight="1">
      <c r="A15" s="26"/>
      <c r="B15" s="94">
        <v>3</v>
      </c>
      <c r="C15" s="95"/>
      <c r="D15" s="32" t="s">
        <v>27</v>
      </c>
      <c r="E15" s="40"/>
      <c r="F15" s="12">
        <f>+G15+H15+I15+J15</f>
        <v>438661</v>
      </c>
      <c r="G15" s="13">
        <v>307062.7</v>
      </c>
      <c r="H15" s="14">
        <v>87732.2</v>
      </c>
      <c r="I15" s="14">
        <v>43866.1</v>
      </c>
      <c r="J15" s="3"/>
    </row>
    <row r="16" spans="1:10" ht="15.75">
      <c r="A16" s="34"/>
      <c r="B16" s="96"/>
      <c r="C16" s="97"/>
      <c r="D16" s="35" t="s">
        <v>9</v>
      </c>
      <c r="E16" s="35"/>
      <c r="F16" s="19">
        <f>SUM(F13:F15)</f>
        <v>557743</v>
      </c>
      <c r="G16" s="20">
        <f>SUM(G13:G15)</f>
        <v>390420.1</v>
      </c>
      <c r="H16" s="19">
        <f>SUM(H13:H15)</f>
        <v>99640.4</v>
      </c>
      <c r="I16" s="19">
        <f>SUM(I13:I15)</f>
        <v>67682.5</v>
      </c>
      <c r="J16" s="4"/>
    </row>
    <row r="17" spans="1:10" ht="68.25" customHeight="1">
      <c r="A17" s="25" t="s">
        <v>12</v>
      </c>
      <c r="B17" s="29">
        <v>1</v>
      </c>
      <c r="C17" s="29"/>
      <c r="D17" s="37" t="s">
        <v>28</v>
      </c>
      <c r="E17" s="38"/>
      <c r="F17" s="12">
        <f>+G17+H17+I17+J17</f>
        <v>100000</v>
      </c>
      <c r="G17" s="13">
        <v>70000</v>
      </c>
      <c r="H17" s="14">
        <v>25000</v>
      </c>
      <c r="I17" s="14">
        <v>5000</v>
      </c>
      <c r="J17" s="3"/>
    </row>
    <row r="18" spans="1:10" ht="54" customHeight="1">
      <c r="A18" s="26"/>
      <c r="B18" s="94">
        <v>2</v>
      </c>
      <c r="C18" s="67"/>
      <c r="D18" s="32" t="s">
        <v>29</v>
      </c>
      <c r="E18" s="40"/>
      <c r="F18" s="12">
        <f>+G18+H18+I18+J18</f>
        <v>200000</v>
      </c>
      <c r="G18" s="13">
        <v>140000</v>
      </c>
      <c r="H18" s="14">
        <v>50000</v>
      </c>
      <c r="I18" s="14">
        <v>10000</v>
      </c>
      <c r="J18" s="3"/>
    </row>
    <row r="19" spans="1:10" ht="15.75">
      <c r="A19" s="36"/>
      <c r="B19" s="81"/>
      <c r="C19" s="68"/>
      <c r="D19" s="39" t="s">
        <v>9</v>
      </c>
      <c r="E19" s="39"/>
      <c r="F19" s="17">
        <f>SUM(F17:F18)</f>
        <v>300000</v>
      </c>
      <c r="G19" s="18">
        <f>SUM(G17:G18)</f>
        <v>210000</v>
      </c>
      <c r="H19" s="17">
        <f>SUM(H17:H18)</f>
        <v>75000</v>
      </c>
      <c r="I19" s="17">
        <f>SUM(I17:I18)</f>
        <v>15000</v>
      </c>
      <c r="J19" s="7"/>
    </row>
    <row r="20" spans="1:10" ht="42" customHeight="1">
      <c r="A20" s="25" t="s">
        <v>13</v>
      </c>
      <c r="B20" s="29">
        <v>1</v>
      </c>
      <c r="C20" s="29"/>
      <c r="D20" s="32" t="s">
        <v>30</v>
      </c>
      <c r="E20" s="33"/>
      <c r="F20" s="12">
        <f>+G20+H20+I20+J20</f>
        <v>145344</v>
      </c>
      <c r="G20" s="13">
        <v>101740.8</v>
      </c>
      <c r="H20" s="14">
        <v>33429.120000000003</v>
      </c>
      <c r="I20" s="14">
        <v>10174.08</v>
      </c>
      <c r="J20" s="14"/>
    </row>
    <row r="21" spans="1:10" ht="45.75" customHeight="1">
      <c r="A21" s="26"/>
      <c r="B21" s="8">
        <v>2</v>
      </c>
      <c r="C21" s="8"/>
      <c r="D21" s="52" t="s">
        <v>31</v>
      </c>
      <c r="E21" s="53"/>
      <c r="F21" s="12">
        <f>+G21+H21+I21+J21</f>
        <v>438661</v>
      </c>
      <c r="G21" s="13">
        <v>307062.7</v>
      </c>
      <c r="H21" s="14">
        <v>100892.03</v>
      </c>
      <c r="I21" s="14">
        <v>30706.27</v>
      </c>
      <c r="J21" s="3"/>
    </row>
    <row r="22" spans="1:10" ht="51.75" customHeight="1">
      <c r="A22" s="26"/>
      <c r="B22" s="94">
        <v>3</v>
      </c>
      <c r="C22" s="67"/>
      <c r="D22" s="32" t="s">
        <v>32</v>
      </c>
      <c r="E22" s="40"/>
      <c r="F22" s="12">
        <f>+G22+H22+I22+J22</f>
        <v>100000</v>
      </c>
      <c r="G22" s="13">
        <v>70000</v>
      </c>
      <c r="H22" s="14">
        <v>23000</v>
      </c>
      <c r="I22" s="14">
        <v>7000</v>
      </c>
      <c r="J22" s="3"/>
    </row>
    <row r="23" spans="1:10" ht="15.75">
      <c r="A23" s="36"/>
      <c r="B23" s="81"/>
      <c r="C23" s="68"/>
      <c r="D23" s="39" t="s">
        <v>9</v>
      </c>
      <c r="E23" s="39"/>
      <c r="F23" s="17">
        <f>SUM(F20:F22)</f>
        <v>684005</v>
      </c>
      <c r="G23" s="18">
        <f>SUM(G20:G22)</f>
        <v>478803.5</v>
      </c>
      <c r="H23" s="17">
        <f>SUM(H20:H22)</f>
        <v>157321.15</v>
      </c>
      <c r="I23" s="17">
        <f>SUM(I20:I22)</f>
        <v>47880.35</v>
      </c>
      <c r="J23" s="7"/>
    </row>
    <row r="24" spans="1:10" ht="52.5" customHeight="1">
      <c r="A24" s="48" t="s">
        <v>14</v>
      </c>
      <c r="B24" s="51">
        <v>1</v>
      </c>
      <c r="C24" s="51"/>
      <c r="D24" s="30" t="s">
        <v>33</v>
      </c>
      <c r="E24" s="30"/>
      <c r="F24" s="12">
        <f>+G24+H24+I24+J24</f>
        <v>75000</v>
      </c>
      <c r="G24" s="13">
        <v>52500</v>
      </c>
      <c r="H24" s="14">
        <v>15000</v>
      </c>
      <c r="I24" s="14">
        <v>3750</v>
      </c>
      <c r="J24" s="14">
        <v>3750</v>
      </c>
    </row>
    <row r="25" spans="1:10" ht="51" customHeight="1">
      <c r="A25" s="49"/>
      <c r="B25" s="51">
        <v>2</v>
      </c>
      <c r="C25" s="51"/>
      <c r="D25" s="30" t="s">
        <v>34</v>
      </c>
      <c r="E25" s="30"/>
      <c r="F25" s="12">
        <f>+G25+H25+I25+J25</f>
        <v>75000</v>
      </c>
      <c r="G25" s="13">
        <v>52500</v>
      </c>
      <c r="H25" s="14">
        <v>15000</v>
      </c>
      <c r="I25" s="14">
        <v>3750</v>
      </c>
      <c r="J25" s="14">
        <v>3750</v>
      </c>
    </row>
    <row r="26" spans="1:10" ht="51" customHeight="1">
      <c r="A26" s="49"/>
      <c r="B26" s="9">
        <v>3</v>
      </c>
      <c r="C26" s="9"/>
      <c r="D26" s="32" t="s">
        <v>35</v>
      </c>
      <c r="E26" s="33"/>
      <c r="F26" s="12">
        <f>+G26+H26+I26+J26</f>
        <v>100000</v>
      </c>
      <c r="G26" s="13">
        <v>70000</v>
      </c>
      <c r="H26" s="14">
        <v>10000</v>
      </c>
      <c r="I26" s="14">
        <v>5000</v>
      </c>
      <c r="J26" s="14">
        <v>15000</v>
      </c>
    </row>
    <row r="27" spans="1:10" ht="69" customHeight="1">
      <c r="A27" s="49"/>
      <c r="B27" s="9">
        <v>4</v>
      </c>
      <c r="C27" s="9"/>
      <c r="D27" s="32" t="s">
        <v>51</v>
      </c>
      <c r="E27" s="33"/>
      <c r="F27" s="12">
        <f>+G27+H27+I27+J27</f>
        <v>1000000</v>
      </c>
      <c r="G27" s="13">
        <v>700000</v>
      </c>
      <c r="H27" s="14">
        <v>200000</v>
      </c>
      <c r="I27" s="14">
        <v>50000</v>
      </c>
      <c r="J27" s="14">
        <v>50000</v>
      </c>
    </row>
    <row r="28" spans="1:10" ht="51" customHeight="1">
      <c r="A28" s="49"/>
      <c r="B28" s="93">
        <v>5</v>
      </c>
      <c r="C28" s="67"/>
      <c r="D28" s="32" t="s">
        <v>36</v>
      </c>
      <c r="E28" s="54"/>
      <c r="F28" s="12">
        <f>+G28+H28+I28+J28</f>
        <v>200000</v>
      </c>
      <c r="G28" s="13">
        <v>140000</v>
      </c>
      <c r="H28" s="14">
        <v>20000</v>
      </c>
      <c r="I28" s="14">
        <v>10000</v>
      </c>
      <c r="J28" s="14">
        <v>30000</v>
      </c>
    </row>
    <row r="29" spans="1:10" ht="25.5" customHeight="1">
      <c r="A29" s="50"/>
      <c r="B29" s="81"/>
      <c r="C29" s="68"/>
      <c r="D29" s="39" t="s">
        <v>9</v>
      </c>
      <c r="E29" s="39"/>
      <c r="F29" s="17">
        <f>F28+F27+F26+F25+F24</f>
        <v>1450000</v>
      </c>
      <c r="G29" s="18">
        <f>SUM(G24:G28)</f>
        <v>1015000</v>
      </c>
      <c r="H29" s="17">
        <f>SUM(H24:H28)</f>
        <v>260000</v>
      </c>
      <c r="I29" s="17">
        <f>SUM(I24:I28)</f>
        <v>72500</v>
      </c>
      <c r="J29" s="17">
        <f>SUM(J24:J28)</f>
        <v>102500</v>
      </c>
    </row>
    <row r="30" spans="1:10" ht="63" customHeight="1">
      <c r="A30" s="58" t="s">
        <v>15</v>
      </c>
      <c r="B30" s="60">
        <v>1</v>
      </c>
      <c r="C30" s="60"/>
      <c r="D30" s="30" t="s">
        <v>37</v>
      </c>
      <c r="E30" s="30"/>
      <c r="F30" s="12">
        <f>+G30+H30+I30+J30</f>
        <v>120000</v>
      </c>
      <c r="G30" s="13">
        <v>84000</v>
      </c>
      <c r="H30" s="14">
        <v>30000</v>
      </c>
      <c r="I30" s="14">
        <v>6000</v>
      </c>
      <c r="J30" s="14"/>
    </row>
    <row r="31" spans="1:10" ht="57" customHeight="1">
      <c r="A31" s="59"/>
      <c r="B31" s="89">
        <v>2</v>
      </c>
      <c r="C31" s="92"/>
      <c r="D31" s="61" t="s">
        <v>38</v>
      </c>
      <c r="E31" s="61"/>
      <c r="F31" s="12">
        <f>+G31+H31+I31+J31</f>
        <v>60000</v>
      </c>
      <c r="G31" s="13">
        <v>42000</v>
      </c>
      <c r="H31" s="14">
        <v>15000</v>
      </c>
      <c r="I31" s="14">
        <v>3000</v>
      </c>
      <c r="J31" s="3"/>
    </row>
    <row r="32" spans="1:10">
      <c r="A32" s="59"/>
      <c r="B32" s="90"/>
      <c r="C32" s="91"/>
      <c r="D32" s="31" t="s">
        <v>9</v>
      </c>
      <c r="E32" s="31"/>
      <c r="F32" s="55">
        <f>G32+H32+I32</f>
        <v>180000</v>
      </c>
      <c r="G32" s="57">
        <f>SUM(G30:G31)</f>
        <v>126000</v>
      </c>
      <c r="H32" s="55">
        <f>SUM(H30:H31)</f>
        <v>45000</v>
      </c>
      <c r="I32" s="55">
        <f>SUM(I30:I31)</f>
        <v>9000</v>
      </c>
      <c r="J32" s="56"/>
    </row>
    <row r="33" spans="1:10" ht="24.75" customHeight="1">
      <c r="A33" s="59"/>
      <c r="B33" s="81"/>
      <c r="C33" s="68"/>
      <c r="D33" s="31"/>
      <c r="E33" s="31"/>
      <c r="F33" s="56"/>
      <c r="G33" s="57"/>
      <c r="H33" s="56"/>
      <c r="I33" s="56"/>
      <c r="J33" s="56"/>
    </row>
    <row r="34" spans="1:10" ht="65.25" customHeight="1">
      <c r="A34" s="62" t="s">
        <v>60</v>
      </c>
      <c r="B34" s="60">
        <v>1</v>
      </c>
      <c r="C34" s="60"/>
      <c r="D34" s="61" t="s">
        <v>39</v>
      </c>
      <c r="E34" s="61"/>
      <c r="F34" s="12">
        <f t="shared" ref="F34:F41" si="0">+G34+H34+I34+J34</f>
        <v>23160</v>
      </c>
      <c r="G34" s="13">
        <v>16212</v>
      </c>
      <c r="H34" s="14">
        <v>5790</v>
      </c>
      <c r="I34" s="14">
        <v>1158</v>
      </c>
      <c r="J34" s="14"/>
    </row>
    <row r="35" spans="1:10" ht="67.5" customHeight="1">
      <c r="A35" s="49"/>
      <c r="B35" s="60">
        <v>2</v>
      </c>
      <c r="C35" s="60"/>
      <c r="D35" s="30" t="s">
        <v>40</v>
      </c>
      <c r="E35" s="30"/>
      <c r="F35" s="12">
        <f t="shared" si="0"/>
        <v>91000</v>
      </c>
      <c r="G35" s="13">
        <v>63700</v>
      </c>
      <c r="H35" s="14">
        <v>22750</v>
      </c>
      <c r="I35" s="14">
        <v>4550</v>
      </c>
      <c r="J35" s="3"/>
    </row>
    <row r="36" spans="1:10" ht="48" customHeight="1">
      <c r="A36" s="49"/>
      <c r="B36" s="10">
        <v>3</v>
      </c>
      <c r="C36" s="10"/>
      <c r="D36" s="32" t="s">
        <v>52</v>
      </c>
      <c r="E36" s="33"/>
      <c r="F36" s="12">
        <f t="shared" si="0"/>
        <v>108000</v>
      </c>
      <c r="G36" s="13">
        <v>75600</v>
      </c>
      <c r="H36" s="14">
        <v>27000</v>
      </c>
      <c r="I36" s="14">
        <v>5400</v>
      </c>
      <c r="J36" s="3"/>
    </row>
    <row r="37" spans="1:10" ht="47.25" customHeight="1">
      <c r="A37" s="49"/>
      <c r="B37" s="10">
        <v>4</v>
      </c>
      <c r="C37" s="10"/>
      <c r="D37" s="32" t="s">
        <v>41</v>
      </c>
      <c r="E37" s="33"/>
      <c r="F37" s="12">
        <f t="shared" si="0"/>
        <v>145344.29999999999</v>
      </c>
      <c r="G37" s="13">
        <v>101741.01</v>
      </c>
      <c r="H37" s="14">
        <v>36303.29</v>
      </c>
      <c r="I37" s="14">
        <v>7300</v>
      </c>
      <c r="J37" s="3"/>
    </row>
    <row r="38" spans="1:10" ht="39" customHeight="1">
      <c r="A38" s="49"/>
      <c r="B38" s="10">
        <v>5</v>
      </c>
      <c r="C38" s="10"/>
      <c r="D38" s="32" t="s">
        <v>42</v>
      </c>
      <c r="E38" s="33"/>
      <c r="F38" s="12">
        <f t="shared" si="0"/>
        <v>237520.4</v>
      </c>
      <c r="G38" s="13">
        <v>166264.28</v>
      </c>
      <c r="H38" s="14">
        <v>59380.12</v>
      </c>
      <c r="I38" s="14">
        <v>11876</v>
      </c>
      <c r="J38" s="3"/>
    </row>
    <row r="39" spans="1:10" ht="51" customHeight="1">
      <c r="A39" s="49"/>
      <c r="B39" s="10">
        <v>6</v>
      </c>
      <c r="C39" s="10"/>
      <c r="D39" s="32" t="s">
        <v>43</v>
      </c>
      <c r="E39" s="33"/>
      <c r="F39" s="12">
        <f t="shared" si="0"/>
        <v>94000</v>
      </c>
      <c r="G39" s="13">
        <v>65800</v>
      </c>
      <c r="H39" s="14">
        <v>23500</v>
      </c>
      <c r="I39" s="14">
        <v>4700</v>
      </c>
      <c r="J39" s="3"/>
    </row>
    <row r="40" spans="1:10" ht="82.5" customHeight="1">
      <c r="A40" s="49"/>
      <c r="B40" s="10">
        <v>7</v>
      </c>
      <c r="C40" s="10"/>
      <c r="D40" s="32" t="s">
        <v>44</v>
      </c>
      <c r="E40" s="33"/>
      <c r="F40" s="12">
        <f t="shared" si="0"/>
        <v>65000</v>
      </c>
      <c r="G40" s="13">
        <v>45500</v>
      </c>
      <c r="H40" s="14">
        <v>16250</v>
      </c>
      <c r="I40" s="14">
        <v>3250</v>
      </c>
      <c r="J40" s="3"/>
    </row>
    <row r="41" spans="1:10" ht="87.75" customHeight="1">
      <c r="A41" s="49"/>
      <c r="B41" s="89">
        <v>8</v>
      </c>
      <c r="C41" s="67"/>
      <c r="D41" s="32" t="s">
        <v>45</v>
      </c>
      <c r="E41" s="33"/>
      <c r="F41" s="12">
        <f t="shared" si="0"/>
        <v>449600</v>
      </c>
      <c r="G41" s="13">
        <v>314720</v>
      </c>
      <c r="H41" s="14">
        <v>103408</v>
      </c>
      <c r="I41" s="14">
        <v>22480</v>
      </c>
      <c r="J41" s="14">
        <v>8992</v>
      </c>
    </row>
    <row r="42" spans="1:10">
      <c r="A42" s="49"/>
      <c r="B42" s="90"/>
      <c r="C42" s="91"/>
      <c r="D42" s="31" t="s">
        <v>9</v>
      </c>
      <c r="E42" s="31"/>
      <c r="F42" s="64">
        <f>G42+H42+I42+J42</f>
        <v>1213624.7000000002</v>
      </c>
      <c r="G42" s="57">
        <f>SUM(G34:G41)</f>
        <v>849537.29</v>
      </c>
      <c r="H42" s="56">
        <f>SUM(H34:H41)</f>
        <v>294381.41000000003</v>
      </c>
      <c r="I42" s="56">
        <f>SUM(I34:I41)</f>
        <v>60714</v>
      </c>
      <c r="J42" s="55">
        <f>SUM(J34:J41)</f>
        <v>8992</v>
      </c>
    </row>
    <row r="43" spans="1:10">
      <c r="A43" s="63"/>
      <c r="B43" s="81"/>
      <c r="C43" s="68"/>
      <c r="D43" s="31"/>
      <c r="E43" s="31"/>
      <c r="F43" s="56"/>
      <c r="G43" s="57"/>
      <c r="H43" s="56"/>
      <c r="I43" s="56"/>
      <c r="J43" s="55"/>
    </row>
    <row r="44" spans="1:10" ht="15.75">
      <c r="A44" s="71" t="s">
        <v>58</v>
      </c>
      <c r="B44" s="72"/>
      <c r="C44" s="72"/>
      <c r="D44" s="72"/>
      <c r="E44" s="73"/>
      <c r="F44" s="21">
        <f>F42+F32+F29+F23+F19+F16+F12+F8</f>
        <v>9018074.5399999991</v>
      </c>
      <c r="G44" s="21">
        <f>G42+G32+G29+G23+G19+G16+G12+G8</f>
        <v>6264072.8799999999</v>
      </c>
      <c r="H44" s="22">
        <f>H42+H32+H29+H23+H19+H16+H12+H8</f>
        <v>1920851.0699999998</v>
      </c>
      <c r="I44" s="22">
        <f>I42+I32+I29+I23+I19+I16+I12+I8</f>
        <v>504411.93999999994</v>
      </c>
      <c r="J44" s="22">
        <f>J42+J32+J29+J23+J19+J16+J12+J8</f>
        <v>328738.65000000002</v>
      </c>
    </row>
    <row r="45" spans="1:10">
      <c r="A45" s="69" t="s">
        <v>18</v>
      </c>
      <c r="B45" s="70"/>
      <c r="C45" s="70"/>
      <c r="D45" s="70"/>
      <c r="E45" s="70"/>
      <c r="F45" s="101"/>
      <c r="G45" s="101"/>
      <c r="H45" s="101"/>
      <c r="I45" s="101"/>
      <c r="J45" s="102"/>
    </row>
    <row r="46" spans="1:10" ht="95.25" customHeight="1">
      <c r="A46" s="25" t="s">
        <v>17</v>
      </c>
      <c r="B46" s="77">
        <v>1</v>
      </c>
      <c r="C46" s="78"/>
      <c r="D46" s="32" t="s">
        <v>53</v>
      </c>
      <c r="E46" s="33"/>
      <c r="F46" s="12">
        <f t="shared" ref="F46:F52" si="1">+G46+H46+I46+J46</f>
        <v>77000</v>
      </c>
      <c r="G46" s="13">
        <v>53900</v>
      </c>
      <c r="H46" s="14">
        <v>19250</v>
      </c>
      <c r="I46" s="14">
        <v>3850</v>
      </c>
      <c r="J46" s="3"/>
    </row>
    <row r="47" spans="1:10" ht="64.5" customHeight="1">
      <c r="A47" s="26"/>
      <c r="B47" s="77">
        <v>2</v>
      </c>
      <c r="C47" s="78"/>
      <c r="D47" s="79" t="s">
        <v>46</v>
      </c>
      <c r="E47" s="80"/>
      <c r="F47" s="12">
        <f t="shared" si="1"/>
        <v>297000</v>
      </c>
      <c r="G47" s="13">
        <v>207900</v>
      </c>
      <c r="H47" s="14">
        <v>74250</v>
      </c>
      <c r="I47" s="14">
        <v>14850</v>
      </c>
      <c r="J47" s="3"/>
    </row>
    <row r="48" spans="1:10" ht="49.5" customHeight="1">
      <c r="A48" s="26"/>
      <c r="B48" s="77">
        <v>3</v>
      </c>
      <c r="C48" s="78"/>
      <c r="D48" s="32" t="s">
        <v>47</v>
      </c>
      <c r="E48" s="33"/>
      <c r="F48" s="12">
        <f t="shared" si="1"/>
        <v>715000</v>
      </c>
      <c r="G48" s="13">
        <v>500500</v>
      </c>
      <c r="H48" s="14">
        <v>143000</v>
      </c>
      <c r="I48" s="14">
        <v>35750</v>
      </c>
      <c r="J48" s="14">
        <v>35750</v>
      </c>
    </row>
    <row r="49" spans="1:10" ht="51" customHeight="1">
      <c r="A49" s="26"/>
      <c r="B49" s="10">
        <v>4</v>
      </c>
      <c r="C49" s="10"/>
      <c r="D49" s="32" t="s">
        <v>55</v>
      </c>
      <c r="E49" s="33"/>
      <c r="F49" s="12">
        <f t="shared" si="1"/>
        <v>50000</v>
      </c>
      <c r="G49" s="13">
        <v>35000</v>
      </c>
      <c r="H49" s="14">
        <v>10000</v>
      </c>
      <c r="I49" s="14">
        <v>2500</v>
      </c>
      <c r="J49" s="14">
        <v>2500</v>
      </c>
    </row>
    <row r="50" spans="1:10" ht="94.5" customHeight="1">
      <c r="A50" s="26"/>
      <c r="B50" s="10">
        <v>5</v>
      </c>
      <c r="C50" s="10"/>
      <c r="D50" s="32" t="s">
        <v>54</v>
      </c>
      <c r="E50" s="33"/>
      <c r="F50" s="12">
        <f t="shared" si="1"/>
        <v>134500</v>
      </c>
      <c r="G50" s="13">
        <v>94150</v>
      </c>
      <c r="H50" s="14">
        <v>33625</v>
      </c>
      <c r="I50" s="14">
        <v>6725</v>
      </c>
      <c r="J50" s="3"/>
    </row>
    <row r="51" spans="1:10" ht="50.25" customHeight="1">
      <c r="A51" s="26"/>
      <c r="B51" s="10">
        <v>6</v>
      </c>
      <c r="C51" s="10"/>
      <c r="D51" s="32" t="s">
        <v>48</v>
      </c>
      <c r="E51" s="33"/>
      <c r="F51" s="12">
        <f t="shared" si="1"/>
        <v>200000</v>
      </c>
      <c r="G51" s="13">
        <v>140000</v>
      </c>
      <c r="H51" s="14">
        <v>40000</v>
      </c>
      <c r="I51" s="14">
        <v>20000</v>
      </c>
      <c r="J51" s="3"/>
    </row>
    <row r="52" spans="1:10" ht="49.5" customHeight="1">
      <c r="A52" s="26"/>
      <c r="B52" s="10">
        <v>7</v>
      </c>
      <c r="C52" s="10"/>
      <c r="D52" s="32" t="s">
        <v>56</v>
      </c>
      <c r="E52" s="33"/>
      <c r="F52" s="12">
        <f t="shared" si="1"/>
        <v>200000</v>
      </c>
      <c r="G52" s="13">
        <v>140000</v>
      </c>
      <c r="H52" s="14">
        <v>40000</v>
      </c>
      <c r="I52" s="14">
        <v>10000</v>
      </c>
      <c r="J52" s="14">
        <v>10000</v>
      </c>
    </row>
    <row r="53" spans="1:10" ht="78.75" customHeight="1">
      <c r="A53" s="26"/>
      <c r="B53" s="10">
        <v>8</v>
      </c>
      <c r="C53" s="10"/>
      <c r="D53" s="32" t="s">
        <v>57</v>
      </c>
      <c r="E53" s="33"/>
      <c r="F53" s="12">
        <f>G53+H53+I53+J53</f>
        <v>300000</v>
      </c>
      <c r="G53" s="13">
        <v>210000</v>
      </c>
      <c r="H53" s="14">
        <v>60000</v>
      </c>
      <c r="I53" s="14">
        <v>15000</v>
      </c>
      <c r="J53" s="14">
        <v>15000</v>
      </c>
    </row>
    <row r="54" spans="1:10" ht="63" customHeight="1">
      <c r="A54" s="26"/>
      <c r="B54" s="10">
        <v>9</v>
      </c>
      <c r="C54" s="10"/>
      <c r="D54" s="32" t="s">
        <v>49</v>
      </c>
      <c r="E54" s="33"/>
      <c r="F54" s="12">
        <v>292300</v>
      </c>
      <c r="G54" s="13">
        <v>204610</v>
      </c>
      <c r="H54" s="14">
        <v>62990</v>
      </c>
      <c r="I54" s="14">
        <v>14700</v>
      </c>
      <c r="J54" s="14">
        <v>10000</v>
      </c>
    </row>
    <row r="55" spans="1:10" ht="15" customHeight="1">
      <c r="A55" s="26"/>
      <c r="B55" s="82" t="s">
        <v>9</v>
      </c>
      <c r="C55" s="83"/>
      <c r="D55" s="83"/>
      <c r="E55" s="84"/>
      <c r="F55" s="65">
        <f>G55+H55+I55+J55</f>
        <v>2265800</v>
      </c>
      <c r="G55" s="74">
        <f>SUM(G46:G54)</f>
        <v>1586060</v>
      </c>
      <c r="H55" s="65">
        <f>SUM(H46:H54)</f>
        <v>483115</v>
      </c>
      <c r="I55" s="65">
        <f>SUM(I46:I54)</f>
        <v>123375</v>
      </c>
      <c r="J55" s="65">
        <f>SUM(J46:J54)</f>
        <v>73250</v>
      </c>
    </row>
    <row r="56" spans="1:10" ht="15" customHeight="1">
      <c r="A56" s="34"/>
      <c r="B56" s="85"/>
      <c r="C56" s="86"/>
      <c r="D56" s="86"/>
      <c r="E56" s="87"/>
      <c r="F56" s="66"/>
      <c r="G56" s="75"/>
      <c r="H56" s="66"/>
      <c r="I56" s="66"/>
      <c r="J56" s="76"/>
    </row>
    <row r="57" spans="1:10" ht="15" customHeight="1">
      <c r="A57" s="88" t="s">
        <v>59</v>
      </c>
      <c r="B57" s="83"/>
      <c r="C57" s="83"/>
      <c r="D57" s="83"/>
      <c r="E57" s="84"/>
      <c r="F57" s="65">
        <f>F55+F42+F32+F29+F23+F19+F16+F12+F8</f>
        <v>11283874.539999999</v>
      </c>
      <c r="G57" s="65">
        <f>G55+G42+G32+G29+G23+G19+G16+G12+G8</f>
        <v>7850132.8799999999</v>
      </c>
      <c r="H57" s="65">
        <f>H55+H44</f>
        <v>2403966.0699999998</v>
      </c>
      <c r="I57" s="65">
        <f>I55+I42+I32+I29+I23+I19+I16+I12+I8</f>
        <v>627786.93999999994</v>
      </c>
      <c r="J57" s="65">
        <f>J55+J42+J32+J29+J23+J19+J16+J12+J8</f>
        <v>401988.65</v>
      </c>
    </row>
    <row r="58" spans="1:10" ht="15" customHeight="1">
      <c r="A58" s="86"/>
      <c r="B58" s="86"/>
      <c r="C58" s="86"/>
      <c r="D58" s="86"/>
      <c r="E58" s="87"/>
      <c r="F58" s="66"/>
      <c r="G58" s="66"/>
      <c r="H58" s="66"/>
      <c r="I58" s="66"/>
      <c r="J58" s="66"/>
    </row>
    <row r="59" spans="1:10">
      <c r="F59" s="23"/>
      <c r="G59" s="24"/>
      <c r="H59" s="23"/>
    </row>
    <row r="60" spans="1:10">
      <c r="F60" s="23"/>
      <c r="H60" s="23"/>
    </row>
    <row r="61" spans="1:10">
      <c r="F61" s="23"/>
    </row>
    <row r="63" spans="1:10">
      <c r="I63" s="23">
        <f>I57+J57</f>
        <v>1029775.59</v>
      </c>
    </row>
  </sheetData>
  <mergeCells count="105">
    <mergeCell ref="B55:E56"/>
    <mergeCell ref="B41:C43"/>
    <mergeCell ref="B31:C33"/>
    <mergeCell ref="B28:C29"/>
    <mergeCell ref="B22:C23"/>
    <mergeCell ref="B18:C19"/>
    <mergeCell ref="B15:C16"/>
    <mergeCell ref="B11:C12"/>
    <mergeCell ref="B7:C8"/>
    <mergeCell ref="A45:J45"/>
    <mergeCell ref="I57:I58"/>
    <mergeCell ref="J57:J58"/>
    <mergeCell ref="A57:E58"/>
    <mergeCell ref="A44:E44"/>
    <mergeCell ref="F57:F58"/>
    <mergeCell ref="G57:G58"/>
    <mergeCell ref="H57:H58"/>
    <mergeCell ref="G55:G56"/>
    <mergeCell ref="H55:H56"/>
    <mergeCell ref="I55:I56"/>
    <mergeCell ref="J55:J56"/>
    <mergeCell ref="D52:E52"/>
    <mergeCell ref="D53:E53"/>
    <mergeCell ref="D54:E54"/>
    <mergeCell ref="F55:F56"/>
    <mergeCell ref="A46:A56"/>
    <mergeCell ref="B46:C46"/>
    <mergeCell ref="D46:E46"/>
    <mergeCell ref="B47:C47"/>
    <mergeCell ref="D47:E47"/>
    <mergeCell ref="B48:C48"/>
    <mergeCell ref="D48:E48"/>
    <mergeCell ref="D49:E49"/>
    <mergeCell ref="D50:E50"/>
    <mergeCell ref="D51:E51"/>
    <mergeCell ref="F42:F43"/>
    <mergeCell ref="G42:G43"/>
    <mergeCell ref="H42:H43"/>
    <mergeCell ref="I42:I43"/>
    <mergeCell ref="J42:J43"/>
    <mergeCell ref="D36:E36"/>
    <mergeCell ref="D37:E37"/>
    <mergeCell ref="D38:E38"/>
    <mergeCell ref="D39:E39"/>
    <mergeCell ref="D40:E40"/>
    <mergeCell ref="A34:A43"/>
    <mergeCell ref="B34:C34"/>
    <mergeCell ref="D34:E34"/>
    <mergeCell ref="B35:C35"/>
    <mergeCell ref="D35:E35"/>
    <mergeCell ref="D42:E43"/>
    <mergeCell ref="D41:E41"/>
    <mergeCell ref="D32:E33"/>
    <mergeCell ref="F32:F33"/>
    <mergeCell ref="G32:G33"/>
    <mergeCell ref="H32:H33"/>
    <mergeCell ref="I32:I33"/>
    <mergeCell ref="J32:J33"/>
    <mergeCell ref="D29:E29"/>
    <mergeCell ref="A30:A33"/>
    <mergeCell ref="B30:C30"/>
    <mergeCell ref="D30:E30"/>
    <mergeCell ref="D31:E31"/>
    <mergeCell ref="A20:A23"/>
    <mergeCell ref="B20:C20"/>
    <mergeCell ref="D20:E20"/>
    <mergeCell ref="D23:E23"/>
    <mergeCell ref="A24:A29"/>
    <mergeCell ref="B24:C24"/>
    <mergeCell ref="D24:E24"/>
    <mergeCell ref="B25:C25"/>
    <mergeCell ref="D25:E25"/>
    <mergeCell ref="D22:E22"/>
    <mergeCell ref="D21:E21"/>
    <mergeCell ref="D27:E27"/>
    <mergeCell ref="D26:E26"/>
    <mergeCell ref="D28:E28"/>
    <mergeCell ref="A17:A19"/>
    <mergeCell ref="B17:C17"/>
    <mergeCell ref="D17:E17"/>
    <mergeCell ref="D19:E19"/>
    <mergeCell ref="D18:E18"/>
    <mergeCell ref="A1:G1"/>
    <mergeCell ref="H1:J1"/>
    <mergeCell ref="A2:E2"/>
    <mergeCell ref="A4:A8"/>
    <mergeCell ref="B4:C4"/>
    <mergeCell ref="D4:E4"/>
    <mergeCell ref="D7:E7"/>
    <mergeCell ref="D6:E6"/>
    <mergeCell ref="D5:E5"/>
    <mergeCell ref="D8:E8"/>
    <mergeCell ref="D14:E14"/>
    <mergeCell ref="D15:E15"/>
    <mergeCell ref="A3:J3"/>
    <mergeCell ref="A9:A12"/>
    <mergeCell ref="B9:C9"/>
    <mergeCell ref="D9:E9"/>
    <mergeCell ref="D11:E11"/>
    <mergeCell ref="D12:E12"/>
    <mergeCell ref="D10:E10"/>
    <mergeCell ref="A13:A16"/>
    <mergeCell ref="B13:C13"/>
    <mergeCell ref="D13:E13"/>
    <mergeCell ref="D16:E16"/>
  </mergeCells>
  <pageMargins left="0.31496062992125984" right="0.31496062992125984" top="0.35433070866141736" bottom="0.15748031496062992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" sqref="B1"/>
    </sheetView>
  </sheetViews>
  <sheetFormatPr defaultRowHeight="15"/>
  <cols>
    <col min="1" max="1" width="12.85546875" customWidth="1"/>
  </cols>
  <sheetData>
    <row r="1" spans="1:1" ht="15.75">
      <c r="A1" s="12">
        <f>+B1+C1+D1+E1</f>
        <v>0</v>
      </c>
    </row>
    <row r="2" spans="1:1" ht="15.75">
      <c r="A2" s="12">
        <f>+B2+C2+D2+E2</f>
        <v>0</v>
      </c>
    </row>
    <row r="3" spans="1:1" ht="15.75">
      <c r="A3" s="12">
        <f>+B3+C3+D3+E3</f>
        <v>0</v>
      </c>
    </row>
    <row r="4" spans="1:1" ht="15.75">
      <c r="A4" s="12">
        <f>+B4+C4+D4+E4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2022-07-25T07:49:25Z</cp:lastPrinted>
  <dcterms:created xsi:type="dcterms:W3CDTF">2020-11-02T07:00:17Z</dcterms:created>
  <dcterms:modified xsi:type="dcterms:W3CDTF">2023-05-05T08:54:35Z</dcterms:modified>
</cp:coreProperties>
</file>