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 activeTab="1"/>
  </bookViews>
  <sheets>
    <sheet name="55 заявок" sheetId="1" r:id="rId1"/>
    <sheet name="42 заявки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8" i="2"/>
  <c r="H58"/>
  <c r="I58"/>
  <c r="J58"/>
  <c r="F58"/>
  <c r="G29"/>
  <c r="H29"/>
  <c r="I29"/>
  <c r="J29"/>
  <c r="F29"/>
  <c r="G8"/>
  <c r="H8"/>
  <c r="I8"/>
  <c r="J8"/>
  <c r="F8"/>
  <c r="G12"/>
  <c r="H12"/>
  <c r="I12"/>
  <c r="J12"/>
  <c r="F12"/>
  <c r="G15"/>
  <c r="H15"/>
  <c r="I15"/>
  <c r="J15"/>
  <c r="F15"/>
  <c r="G18"/>
  <c r="H18"/>
  <c r="I18"/>
  <c r="J18"/>
  <c r="F18"/>
  <c r="G21"/>
  <c r="H21"/>
  <c r="I21"/>
  <c r="J21"/>
  <c r="F21"/>
  <c r="G41"/>
  <c r="H41"/>
  <c r="I41"/>
  <c r="J41"/>
  <c r="J43" s="1"/>
  <c r="F41"/>
  <c r="F43" s="1"/>
  <c r="F60" s="1"/>
  <c r="J23"/>
  <c r="I23"/>
  <c r="H23"/>
  <c r="G23"/>
  <c r="G32" i="1"/>
  <c r="H32"/>
  <c r="I32"/>
  <c r="J32"/>
  <c r="G52"/>
  <c r="H52"/>
  <c r="I52"/>
  <c r="J52"/>
  <c r="G71"/>
  <c r="H71"/>
  <c r="I71"/>
  <c r="J71"/>
  <c r="J24"/>
  <c r="J18"/>
  <c r="J14"/>
  <c r="F52"/>
  <c r="F32"/>
  <c r="G24"/>
  <c r="H24"/>
  <c r="I24"/>
  <c r="F24"/>
  <c r="G21"/>
  <c r="H21"/>
  <c r="I21"/>
  <c r="J21"/>
  <c r="F21"/>
  <c r="G18"/>
  <c r="H18"/>
  <c r="I18"/>
  <c r="F18"/>
  <c r="G14"/>
  <c r="H14"/>
  <c r="I14"/>
  <c r="F14"/>
  <c r="H9"/>
  <c r="I9"/>
  <c r="J9"/>
  <c r="G9"/>
  <c r="F9"/>
  <c r="F71"/>
  <c r="J60" i="2" l="1"/>
  <c r="G43"/>
  <c r="G60" s="1"/>
  <c r="H43"/>
  <c r="I43"/>
  <c r="I60"/>
  <c r="H60"/>
  <c r="F54" i="1"/>
  <c r="F73" s="1"/>
  <c r="I54"/>
  <c r="I73" s="1"/>
  <c r="G54"/>
  <c r="G73" s="1"/>
  <c r="J54"/>
  <c r="J73" s="1"/>
  <c r="J26"/>
  <c r="I26"/>
  <c r="H26"/>
  <c r="H54" s="1"/>
  <c r="H73" s="1"/>
  <c r="G26"/>
</calcChain>
</file>

<file path=xl/sharedStrings.xml><?xml version="1.0" encoding="utf-8"?>
<sst xmlns="http://schemas.openxmlformats.org/spreadsheetml/2006/main" count="156" uniqueCount="85">
  <si>
    <t>В том числе за счет средств:</t>
  </si>
  <si>
    <t>Название поселение/проект</t>
  </si>
  <si>
    <t>Общая стоимость проекта</t>
  </si>
  <si>
    <t>Субсидия из областного бюджета</t>
  </si>
  <si>
    <t>местного бюджета</t>
  </si>
  <si>
    <t>поступивших в виде добровольных пожертвований физических лиц</t>
  </si>
  <si>
    <t xml:space="preserve">поступивших в виде добровольных пожертвований юридических лиц и индивидуальных предпринимателей </t>
  </si>
  <si>
    <t>ПОСЕЛЕНИЯ</t>
  </si>
  <si>
    <t>МО г. Устюжна</t>
  </si>
  <si>
    <t>ИТОГО:</t>
  </si>
  <si>
    <t>МО Лентьевское</t>
  </si>
  <si>
    <t>МО Никифоровское</t>
  </si>
  <si>
    <t xml:space="preserve"> МО Залесское</t>
  </si>
  <si>
    <t xml:space="preserve"> МО Никольское</t>
  </si>
  <si>
    <t>МО Мезженское</t>
  </si>
  <si>
    <t>МО Устюженское</t>
  </si>
  <si>
    <t>СП Желябовское</t>
  </si>
  <si>
    <t>ИТОГО ПО ПОСЕЛЕНИЯМ</t>
  </si>
  <si>
    <t>РАЙОН</t>
  </si>
  <si>
    <t>Устюженский муниципальный район</t>
  </si>
  <si>
    <t>ВСЕГО РАЙОН + ПОСЕЛЕНИЕ</t>
  </si>
  <si>
    <t>Проект «Народный бюджет» - 2022год</t>
  </si>
  <si>
    <t>Организация уличного освещения участков: ул. Коммунаров, ул. Строителей и проезда Коммунального в г. Устюжна;</t>
  </si>
  <si>
    <t>Приобретение спортивного инвентаря и тренажеров для занятий лыжным спортом в г. Устюжна;</t>
  </si>
  <si>
    <t>Разработка проектно-сметной документации по объекту "Устройство велороллерных дорожек и организация освещения дорожек в г. Устюжна";</t>
  </si>
  <si>
    <t>Приобретение и установка площадки для детей в г. Устюжна;</t>
  </si>
  <si>
    <t>Приобретение 12-ти бункеров для сбора ТКО объемов 8 куб.м. в г. Устюжна.</t>
  </si>
  <si>
    <t>Обустройство детской игровой площадки в д. Орел</t>
  </si>
  <si>
    <t>Приобретение оборудования для детской игровой площадки в д. Орел</t>
  </si>
  <si>
    <t>Приобретение оборудования для детской игровой площадки в д. Шелохачь</t>
  </si>
  <si>
    <t>Ремонт пожарного водоема в д. Ванское.</t>
  </si>
  <si>
    <t>Обустройство контейнерных площадок в д. Веницы</t>
  </si>
  <si>
    <t>Приобретение и установка памятника участникам Великой Отечественной войны 1941-1945 г. д. Веницы;</t>
  </si>
  <si>
    <t>Ремонт пожарного водоема в д. Мелечино;</t>
  </si>
  <si>
    <t>Обустройство контейнерных площадок в д. Большое Восное</t>
  </si>
  <si>
    <t>Приобретение, доставка и установка дополнительного оборудования для детской площадки в д. Квашнино</t>
  </si>
  <si>
    <t>Обустройство контейнерных площадок на территории сельского поселения Никольское</t>
  </si>
  <si>
    <t>Приобретение театральных костюмов для Никольского СДК</t>
  </si>
  <si>
    <t>Спил старых, аварийных деревьев в д. Долоцкое</t>
  </si>
  <si>
    <t>Благоустройство и озеленение территории у памятника участникам ВОВ в д. Брилино;</t>
  </si>
  <si>
    <t>Приобретение детского игрового комплекса для детской площадки в д. Брилино</t>
  </si>
  <si>
    <t>Приобретение мультемидийного оборудования для МБУ "Устюженское сельское культурно досуговое объединение" СП Устюженское</t>
  </si>
  <si>
    <t>Приобретение уличных тренажеров для детской площадки в пос. Юбилейный</t>
  </si>
  <si>
    <t>Устройство площадки для отдыха в д. Яковлевское</t>
  </si>
  <si>
    <t>Демонтаж здания почты в пос. им. Желябово</t>
  </si>
  <si>
    <t>Обустройство контейнерных площадок в населенных пунктах сельского поселение Желябовское</t>
  </si>
  <si>
    <t>Обустройство контейнерных площадок в пос. им. Желябова</t>
  </si>
  <si>
    <t>Приобретение  и установка оборудования для детской площадки в д. Славынево</t>
  </si>
  <si>
    <t>Приобретение музыкального оборудования для Желябовского СДК</t>
  </si>
  <si>
    <t>Приобретение музыкального оборудования для Славыневского СДК</t>
  </si>
  <si>
    <t>Приобретение оборудования для детской площадки в д. Кортиха</t>
  </si>
  <si>
    <t>Приобретение оборудования для детской площадки в д. Плотичье</t>
  </si>
  <si>
    <t>Приобретение оборудования для детской площадки в д. Слуды</t>
  </si>
  <si>
    <t>Приобретение оргтехники для Желябовского СДК</t>
  </si>
  <si>
    <t>Приобретение сценических костюмов для художественной самодеятельности Желябовского СДК</t>
  </si>
  <si>
    <t>Приобретение уличных тренажеров в с. Модно</t>
  </si>
  <si>
    <t>Ремонт пожарного водоема в д. Соболево</t>
  </si>
  <si>
    <t>Ремонт стены здания Соболевского СДК;</t>
  </si>
  <si>
    <t>Устройство  подъезда к пожарному водоему в д. Лычно</t>
  </si>
  <si>
    <t>Устройство подъезда к пожарному водоему в д. Александрово-Марьино</t>
  </si>
  <si>
    <t>Устройство подъезда к пожарному водоему в д. Оснополье;</t>
  </si>
  <si>
    <t>Разработка проектной документации объекта :" Сельский ом культуры пос. им. Желябова Устюженского района Вологодской области"( привязка экономически эфиктивной проектной документации повторного использования)</t>
  </si>
  <si>
    <t>Демонтаж здания спортивного зала в пос. им. Желябова</t>
  </si>
  <si>
    <t>Поставка твердотоплевного водогрейного котла в котельную в д. Соболево</t>
  </si>
  <si>
    <t>Приобретение и доставка котла в котельную д. Расторопово</t>
  </si>
  <si>
    <t>Разборка здания бывшего детского сада в пос. им.Желябова</t>
  </si>
  <si>
    <t>Ремонт теплосети с заменой утеплителя в д. Долоцкое</t>
  </si>
  <si>
    <t>Устройство источника нецентрализованного водоснабжения (колодца) в д. Жуково</t>
  </si>
  <si>
    <t>Устройство источника нецентрализованного водоснабжения (колодца) в д. Плотичье</t>
  </si>
  <si>
    <t>Устройство шахтного колодца в д. Игумново</t>
  </si>
  <si>
    <t>Ремонт участка тепловой сети по ул. Солнечной в д. Брилино</t>
  </si>
  <si>
    <t>Устройство источника нецентрализованного водоснабжения (колодца) в пос.им.Желябова</t>
  </si>
  <si>
    <t>Устройство шахтного колодца в д. Звана</t>
  </si>
  <si>
    <t>Устройство колодца в д. Давыдовское</t>
  </si>
  <si>
    <t>Утепление теплотрассы на ул. Рубцова в д. Никола</t>
  </si>
  <si>
    <t>Устройство четырех колодцев на территории сельского поселения Мезженское</t>
  </si>
  <si>
    <t>Устройство колодца в д. Избищи</t>
  </si>
  <si>
    <t xml:space="preserve"> СП Никольское</t>
  </si>
  <si>
    <t>СП Мезженское</t>
  </si>
  <si>
    <t>СП Устюженское</t>
  </si>
  <si>
    <t xml:space="preserve"> СП Залесское</t>
  </si>
  <si>
    <t>СП Никифоровское</t>
  </si>
  <si>
    <t>СП Лентьевское</t>
  </si>
  <si>
    <t>ГП г. Устюжна</t>
  </si>
  <si>
    <t xml:space="preserve">Обустройство детской игровой площадки в д. Орел;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</si>
</sst>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2" fontId="5" fillId="5" borderId="4" xfId="0" applyNumberFormat="1" applyFont="1" applyFill="1" applyBorder="1"/>
    <xf numFmtId="0" fontId="5" fillId="5" borderId="4" xfId="0" applyFont="1" applyFill="1" applyBorder="1" applyAlignment="1">
      <alignment vertical="top" wrapText="1"/>
    </xf>
    <xf numFmtId="0" fontId="5" fillId="5" borderId="4" xfId="0" applyFont="1" applyFill="1" applyBorder="1"/>
    <xf numFmtId="2" fontId="5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2" fontId="0" fillId="0" borderId="0" xfId="0" applyNumberFormat="1"/>
    <xf numFmtId="0" fontId="6" fillId="6" borderId="4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 wrapText="1"/>
    </xf>
    <xf numFmtId="2" fontId="7" fillId="4" borderId="4" xfId="0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0" fillId="0" borderId="0" xfId="0" applyNumberFormat="1"/>
    <xf numFmtId="2" fontId="7" fillId="4" borderId="4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 wrapText="1"/>
    </xf>
    <xf numFmtId="0" fontId="8" fillId="7" borderId="4" xfId="0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4" fontId="9" fillId="8" borderId="4" xfId="0" applyNumberFormat="1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top" wrapText="1"/>
    </xf>
    <xf numFmtId="2" fontId="5" fillId="4" borderId="4" xfId="0" applyNumberFormat="1" applyFont="1" applyFill="1" applyBorder="1" applyAlignment="1">
      <alignment horizontal="center" vertical="top" wrapText="1"/>
    </xf>
    <xf numFmtId="2" fontId="9" fillId="8" borderId="4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5" fillId="10" borderId="4" xfId="0" applyFont="1" applyFill="1" applyBorder="1"/>
    <xf numFmtId="0" fontId="6" fillId="6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/>
    </xf>
    <xf numFmtId="0" fontId="5" fillId="5" borderId="4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6" fillId="6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8" fillId="0" borderId="1" xfId="0" applyFont="1" applyFill="1" applyBorder="1" applyAlignment="1">
      <alignment horizontal="justify" vertical="top" wrapText="1"/>
    </xf>
    <xf numFmtId="0" fontId="0" fillId="0" borderId="3" xfId="0" applyFill="1" applyBorder="1" applyAlignment="1">
      <alignment horizontal="justify" vertical="top" wrapText="1"/>
    </xf>
    <xf numFmtId="0" fontId="6" fillId="4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8" fillId="0" borderId="4" xfId="0" applyFont="1" applyBorder="1" applyAlignment="1">
      <alignment horizontal="justify" vertical="top" wrapText="1"/>
    </xf>
    <xf numFmtId="0" fontId="0" fillId="4" borderId="4" xfId="0" applyFill="1" applyBorder="1"/>
    <xf numFmtId="0" fontId="9" fillId="4" borderId="4" xfId="0" applyFont="1" applyFill="1" applyBorder="1" applyAlignment="1">
      <alignment horizontal="center" vertical="top" wrapText="1"/>
    </xf>
    <xf numFmtId="0" fontId="7" fillId="6" borderId="7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/>
    <xf numFmtId="2" fontId="8" fillId="0" borderId="1" xfId="0" applyNumberFormat="1" applyFont="1" applyBorder="1" applyAlignment="1">
      <alignment horizontal="justify" vertical="top" wrapText="1"/>
    </xf>
    <xf numFmtId="2" fontId="0" fillId="0" borderId="3" xfId="0" applyNumberFormat="1" applyBorder="1" applyAlignment="1">
      <alignment horizontal="justify" vertical="top" wrapText="1"/>
    </xf>
    <xf numFmtId="0" fontId="7" fillId="4" borderId="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6" borderId="4" xfId="0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8" fillId="7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justify" vertical="top" wrapText="1"/>
    </xf>
    <xf numFmtId="0" fontId="6" fillId="0" borderId="4" xfId="0" applyFont="1" applyBorder="1" applyAlignment="1">
      <alignment horizontal="justify" vertical="top" wrapText="1"/>
    </xf>
    <xf numFmtId="0" fontId="9" fillId="4" borderId="1" xfId="0" applyFont="1" applyFill="1" applyBorder="1" applyAlignment="1">
      <alignment horizontal="center" vertical="top" wrapText="1"/>
    </xf>
    <xf numFmtId="0" fontId="0" fillId="0" borderId="2" xfId="0" applyBorder="1" applyAlignment="1"/>
    <xf numFmtId="0" fontId="0" fillId="0" borderId="3" xfId="0" applyBorder="1" applyAlignment="1"/>
    <xf numFmtId="0" fontId="10" fillId="8" borderId="1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 wrapText="1"/>
    </xf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9" fillId="4" borderId="8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top" wrapText="1"/>
    </xf>
    <xf numFmtId="0" fontId="9" fillId="4" borderId="10" xfId="0" applyFont="1" applyFill="1" applyBorder="1" applyAlignment="1">
      <alignment horizontal="center" vertical="top" wrapText="1"/>
    </xf>
    <xf numFmtId="0" fontId="9" fillId="4" borderId="11" xfId="0" applyFont="1" applyFill="1" applyBorder="1" applyAlignment="1">
      <alignment horizontal="center" vertical="top" wrapText="1"/>
    </xf>
    <xf numFmtId="2" fontId="9" fillId="4" borderId="5" xfId="0" applyNumberFormat="1" applyFont="1" applyFill="1" applyBorder="1" applyAlignment="1">
      <alignment horizontal="center" vertical="center"/>
    </xf>
    <xf numFmtId="2" fontId="9" fillId="4" borderId="7" xfId="0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top" wrapText="1"/>
    </xf>
    <xf numFmtId="0" fontId="0" fillId="0" borderId="12" xfId="0" applyBorder="1" applyAlignment="1"/>
    <xf numFmtId="0" fontId="0" fillId="0" borderId="9" xfId="0" applyBorder="1" applyAlignment="1"/>
    <xf numFmtId="0" fontId="0" fillId="0" borderId="13" xfId="0" applyBorder="1" applyAlignment="1"/>
    <xf numFmtId="0" fontId="0" fillId="0" borderId="11" xfId="0" applyBorder="1" applyAlignment="1"/>
    <xf numFmtId="0" fontId="9" fillId="9" borderId="5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6" borderId="8" xfId="0" applyFont="1" applyFill="1" applyBorder="1" applyAlignment="1">
      <alignment horizontal="center" vertical="center"/>
    </xf>
    <xf numFmtId="0" fontId="0" fillId="0" borderId="10" xfId="0" applyBorder="1" applyAlignment="1"/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0" fillId="0" borderId="14" xfId="0" applyBorder="1" applyAlignment="1"/>
    <xf numFmtId="0" fontId="0" fillId="0" borderId="15" xfId="0" applyBorder="1" applyAlignment="1"/>
    <xf numFmtId="0" fontId="9" fillId="4" borderId="1" xfId="0" applyFont="1" applyFill="1" applyBorder="1" applyAlignment="1">
      <alignment horizontal="right" vertical="top" wrapText="1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9" fillId="4" borderId="12" xfId="0" applyFont="1" applyFill="1" applyBorder="1" applyAlignment="1">
      <alignment horizontal="right" vertical="center" wrapText="1"/>
    </xf>
    <xf numFmtId="0" fontId="0" fillId="0" borderId="1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6"/>
  <sheetViews>
    <sheetView workbookViewId="0">
      <pane ySplit="1" topLeftCell="A2" activePane="bottomLeft" state="frozen"/>
      <selection pane="bottomLeft" activeCell="A10" sqref="A10:A14"/>
    </sheetView>
  </sheetViews>
  <sheetFormatPr defaultRowHeight="15"/>
  <cols>
    <col min="1" max="1" width="17.140625" customWidth="1"/>
    <col min="2" max="2" width="8.5703125" customWidth="1"/>
    <col min="3" max="3" width="2.85546875" hidden="1" customWidth="1"/>
    <col min="5" max="5" width="23.5703125" customWidth="1"/>
    <col min="6" max="6" width="21.28515625" style="7" customWidth="1"/>
    <col min="7" max="7" width="16.28515625" customWidth="1"/>
    <col min="8" max="8" width="23" customWidth="1"/>
    <col min="9" max="9" width="22.7109375" customWidth="1"/>
    <col min="10" max="10" width="18.28515625" customWidth="1"/>
    <col min="11" max="11" width="11.5703125" bestFit="1" customWidth="1"/>
  </cols>
  <sheetData>
    <row r="1" spans="1:11" ht="18.75">
      <c r="A1" s="33" t="s">
        <v>21</v>
      </c>
      <c r="B1" s="34"/>
      <c r="C1" s="34"/>
      <c r="D1" s="34"/>
      <c r="E1" s="34"/>
      <c r="F1" s="34"/>
      <c r="G1" s="35"/>
      <c r="H1" s="36" t="s">
        <v>0</v>
      </c>
      <c r="I1" s="36"/>
      <c r="J1" s="36"/>
    </row>
    <row r="2" spans="1:11" ht="115.5" customHeight="1">
      <c r="A2" s="37" t="s">
        <v>1</v>
      </c>
      <c r="B2" s="37"/>
      <c r="C2" s="37"/>
      <c r="D2" s="37"/>
      <c r="E2" s="37"/>
      <c r="F2" s="25" t="s">
        <v>2</v>
      </c>
      <c r="G2" s="24" t="s">
        <v>3</v>
      </c>
      <c r="H2" s="24" t="s">
        <v>4</v>
      </c>
      <c r="I2" s="24" t="s">
        <v>5</v>
      </c>
      <c r="J2" s="24" t="s">
        <v>6</v>
      </c>
    </row>
    <row r="3" spans="1:11" ht="15.75">
      <c r="A3" s="38" t="s">
        <v>7</v>
      </c>
      <c r="B3" s="38"/>
      <c r="C3" s="38"/>
      <c r="D3" s="38"/>
      <c r="E3" s="38"/>
      <c r="F3" s="1"/>
      <c r="G3" s="2"/>
      <c r="H3" s="3"/>
      <c r="I3" s="3"/>
      <c r="J3" s="3"/>
    </row>
    <row r="4" spans="1:11" ht="80.25" customHeight="1">
      <c r="A4" s="39" t="s">
        <v>8</v>
      </c>
      <c r="B4" s="43">
        <v>1</v>
      </c>
      <c r="C4" s="43"/>
      <c r="D4" s="44" t="s">
        <v>22</v>
      </c>
      <c r="E4" s="45"/>
      <c r="F4" s="4">
        <v>1437168</v>
      </c>
      <c r="G4" s="5">
        <v>1006017.6</v>
      </c>
      <c r="H4" s="6">
        <v>287433.59999999998</v>
      </c>
      <c r="I4" s="6">
        <v>71858.399999999994</v>
      </c>
      <c r="J4" s="6">
        <v>71858.399999999994</v>
      </c>
    </row>
    <row r="5" spans="1:11" ht="67.5" customHeight="1">
      <c r="A5" s="40"/>
      <c r="B5" s="8">
        <v>2</v>
      </c>
      <c r="C5" s="8"/>
      <c r="D5" s="44" t="s">
        <v>23</v>
      </c>
      <c r="E5" s="46"/>
      <c r="F5" s="4">
        <v>600000</v>
      </c>
      <c r="G5" s="5">
        <v>420000</v>
      </c>
      <c r="H5" s="6">
        <v>120000</v>
      </c>
      <c r="I5" s="6">
        <v>30000</v>
      </c>
      <c r="J5" s="6">
        <v>30000</v>
      </c>
    </row>
    <row r="6" spans="1:11" ht="99" customHeight="1">
      <c r="A6" s="40"/>
      <c r="B6" s="8">
        <v>3</v>
      </c>
      <c r="C6" s="8"/>
      <c r="D6" s="47" t="s">
        <v>24</v>
      </c>
      <c r="E6" s="48"/>
      <c r="F6" s="20">
        <v>729194</v>
      </c>
      <c r="G6" s="21">
        <v>510435.8</v>
      </c>
      <c r="H6" s="22">
        <v>145838.79999999999</v>
      </c>
      <c r="I6" s="22">
        <v>36459.699999999997</v>
      </c>
      <c r="J6" s="22">
        <v>36459.699999999997</v>
      </c>
    </row>
    <row r="7" spans="1:11" ht="54" customHeight="1">
      <c r="A7" s="40"/>
      <c r="B7" s="8">
        <v>4</v>
      </c>
      <c r="C7" s="8"/>
      <c r="D7" s="44" t="s">
        <v>25</v>
      </c>
      <c r="E7" s="46"/>
      <c r="F7" s="4">
        <v>318900</v>
      </c>
      <c r="G7" s="9">
        <v>223230</v>
      </c>
      <c r="H7" s="5">
        <v>63780</v>
      </c>
      <c r="I7" s="6">
        <v>15945</v>
      </c>
      <c r="J7" s="6">
        <v>15945</v>
      </c>
    </row>
    <row r="8" spans="1:11" ht="51" customHeight="1">
      <c r="A8" s="41"/>
      <c r="B8" s="43">
        <v>5</v>
      </c>
      <c r="C8" s="43"/>
      <c r="D8" s="44" t="s">
        <v>26</v>
      </c>
      <c r="E8" s="45"/>
      <c r="F8" s="4">
        <v>888000</v>
      </c>
      <c r="G8" s="5">
        <v>621600</v>
      </c>
      <c r="H8" s="6">
        <v>177600</v>
      </c>
      <c r="I8" s="6">
        <v>44400</v>
      </c>
      <c r="J8" s="6">
        <v>44400</v>
      </c>
    </row>
    <row r="9" spans="1:11" ht="15.75">
      <c r="A9" s="42"/>
      <c r="B9" s="49"/>
      <c r="C9" s="49"/>
      <c r="D9" s="50" t="s">
        <v>9</v>
      </c>
      <c r="E9" s="50"/>
      <c r="F9" s="10">
        <f>F8+F7+F6+F5+F4</f>
        <v>3973262</v>
      </c>
      <c r="G9" s="10">
        <f>G8+G7+G6+G5+G4</f>
        <v>2781283.4</v>
      </c>
      <c r="H9" s="10">
        <f t="shared" ref="H9:J9" si="0">H8+H7+H6+H5+H4</f>
        <v>794652.39999999991</v>
      </c>
      <c r="I9" s="10">
        <f t="shared" si="0"/>
        <v>198663.09999999998</v>
      </c>
      <c r="J9" s="10">
        <f t="shared" si="0"/>
        <v>198663.09999999998</v>
      </c>
      <c r="K9" s="7"/>
    </row>
    <row r="10" spans="1:11" ht="34.5" customHeight="1">
      <c r="A10" s="39" t="s">
        <v>10</v>
      </c>
      <c r="B10" s="43">
        <v>1</v>
      </c>
      <c r="C10" s="43"/>
      <c r="D10" s="52" t="s">
        <v>27</v>
      </c>
      <c r="E10" s="52"/>
      <c r="F10" s="4">
        <v>600000</v>
      </c>
      <c r="G10" s="5">
        <v>420000</v>
      </c>
      <c r="H10" s="6">
        <v>150000</v>
      </c>
      <c r="I10" s="6">
        <v>30000</v>
      </c>
      <c r="J10" s="11">
        <v>0</v>
      </c>
    </row>
    <row r="11" spans="1:11" ht="48" customHeight="1">
      <c r="A11" s="40"/>
      <c r="B11" s="8">
        <v>2</v>
      </c>
      <c r="C11" s="8"/>
      <c r="D11" s="44" t="s">
        <v>28</v>
      </c>
      <c r="E11" s="45"/>
      <c r="F11" s="4">
        <v>600000</v>
      </c>
      <c r="G11" s="5">
        <v>420000</v>
      </c>
      <c r="H11" s="6">
        <v>150000</v>
      </c>
      <c r="I11" s="6">
        <v>30000</v>
      </c>
      <c r="J11" s="11">
        <v>0</v>
      </c>
    </row>
    <row r="12" spans="1:11" ht="49.5" customHeight="1">
      <c r="A12" s="41"/>
      <c r="B12" s="43">
        <v>3</v>
      </c>
      <c r="C12" s="43"/>
      <c r="D12" s="52" t="s">
        <v>29</v>
      </c>
      <c r="E12" s="52"/>
      <c r="F12" s="4">
        <v>600000</v>
      </c>
      <c r="G12" s="5">
        <v>420000</v>
      </c>
      <c r="H12" s="6">
        <v>150000</v>
      </c>
      <c r="I12" s="6">
        <v>30000</v>
      </c>
      <c r="J12" s="6">
        <v>0</v>
      </c>
    </row>
    <row r="13" spans="1:11" ht="33.75" customHeight="1">
      <c r="A13" s="41"/>
      <c r="B13" s="8">
        <v>4</v>
      </c>
      <c r="C13" s="8"/>
      <c r="D13" s="44" t="s">
        <v>30</v>
      </c>
      <c r="E13" s="45"/>
      <c r="F13" s="4">
        <v>100000</v>
      </c>
      <c r="G13" s="5">
        <v>70000</v>
      </c>
      <c r="H13" s="6">
        <v>25000</v>
      </c>
      <c r="I13" s="12">
        <v>5000</v>
      </c>
      <c r="J13" s="6">
        <v>0</v>
      </c>
    </row>
    <row r="14" spans="1:11" ht="15.75">
      <c r="A14" s="51"/>
      <c r="B14" s="53"/>
      <c r="C14" s="53"/>
      <c r="D14" s="54" t="s">
        <v>9</v>
      </c>
      <c r="E14" s="54"/>
      <c r="F14" s="14">
        <f>F13+F12+F11+F10</f>
        <v>1900000</v>
      </c>
      <c r="G14" s="14">
        <f t="shared" ref="G14:I14" si="1">G13+G12+G11+G10</f>
        <v>1330000</v>
      </c>
      <c r="H14" s="14">
        <f t="shared" si="1"/>
        <v>475000</v>
      </c>
      <c r="I14" s="14">
        <f t="shared" si="1"/>
        <v>95000</v>
      </c>
      <c r="J14" s="14">
        <f>J13+J12+J11+J10</f>
        <v>0</v>
      </c>
      <c r="K14" s="7"/>
    </row>
    <row r="15" spans="1:11" ht="37.5" customHeight="1">
      <c r="A15" s="39" t="s">
        <v>11</v>
      </c>
      <c r="B15" s="43">
        <v>1</v>
      </c>
      <c r="C15" s="43"/>
      <c r="D15" s="44" t="s">
        <v>31</v>
      </c>
      <c r="E15" s="45"/>
      <c r="F15" s="4">
        <v>396662</v>
      </c>
      <c r="G15" s="5">
        <v>277663.40000000002</v>
      </c>
      <c r="H15" s="6">
        <v>99165.5</v>
      </c>
      <c r="I15" s="6">
        <v>19833.099999999999</v>
      </c>
      <c r="J15" s="6">
        <v>0</v>
      </c>
    </row>
    <row r="16" spans="1:11" ht="63.75" customHeight="1">
      <c r="A16" s="40"/>
      <c r="B16" s="8">
        <v>2</v>
      </c>
      <c r="C16" s="8"/>
      <c r="D16" s="44" t="s">
        <v>32</v>
      </c>
      <c r="E16" s="46"/>
      <c r="F16" s="4">
        <v>696650</v>
      </c>
      <c r="G16" s="5">
        <v>487655</v>
      </c>
      <c r="H16" s="6">
        <v>174162.5</v>
      </c>
      <c r="I16" s="6">
        <v>34832.5</v>
      </c>
      <c r="J16" s="6">
        <v>0</v>
      </c>
    </row>
    <row r="17" spans="1:11" ht="38.25" customHeight="1">
      <c r="A17" s="40"/>
      <c r="B17" s="8">
        <v>3</v>
      </c>
      <c r="C17" s="8"/>
      <c r="D17" s="44" t="s">
        <v>33</v>
      </c>
      <c r="E17" s="46"/>
      <c r="F17" s="4">
        <v>342166</v>
      </c>
      <c r="G17" s="5">
        <v>239516.2</v>
      </c>
      <c r="H17" s="6">
        <v>85541.5</v>
      </c>
      <c r="I17" s="6">
        <v>17108.3</v>
      </c>
      <c r="J17" s="6">
        <v>0</v>
      </c>
    </row>
    <row r="18" spans="1:11" ht="15.75">
      <c r="A18" s="55"/>
      <c r="B18" s="56"/>
      <c r="C18" s="56"/>
      <c r="D18" s="57" t="s">
        <v>9</v>
      </c>
      <c r="E18" s="57"/>
      <c r="F18" s="10">
        <f>F17+F16+F15</f>
        <v>1435478</v>
      </c>
      <c r="G18" s="10">
        <f t="shared" ref="G18:I18" si="2">G17+G16+G15</f>
        <v>1004834.6</v>
      </c>
      <c r="H18" s="10">
        <f t="shared" si="2"/>
        <v>358869.5</v>
      </c>
      <c r="I18" s="10">
        <f t="shared" si="2"/>
        <v>71773.899999999994</v>
      </c>
      <c r="J18" s="10">
        <f>J17+J16+J15</f>
        <v>0</v>
      </c>
      <c r="K18" s="7"/>
    </row>
    <row r="19" spans="1:11" ht="40.5" customHeight="1">
      <c r="A19" s="39" t="s">
        <v>12</v>
      </c>
      <c r="B19" s="43">
        <v>1</v>
      </c>
      <c r="C19" s="43"/>
      <c r="D19" s="62" t="s">
        <v>34</v>
      </c>
      <c r="E19" s="63"/>
      <c r="F19" s="4">
        <v>247773</v>
      </c>
      <c r="G19" s="5">
        <v>173441.1</v>
      </c>
      <c r="H19" s="6">
        <v>61943.25</v>
      </c>
      <c r="I19" s="6">
        <v>12388.65</v>
      </c>
      <c r="J19" s="6">
        <v>0</v>
      </c>
    </row>
    <row r="20" spans="1:11" ht="63.75" customHeight="1">
      <c r="A20" s="40"/>
      <c r="B20" s="8">
        <v>2</v>
      </c>
      <c r="C20" s="8"/>
      <c r="D20" s="44" t="s">
        <v>35</v>
      </c>
      <c r="E20" s="46"/>
      <c r="F20" s="4">
        <v>300000</v>
      </c>
      <c r="G20" s="5">
        <v>210000</v>
      </c>
      <c r="H20" s="6">
        <v>75000</v>
      </c>
      <c r="I20" s="6">
        <v>15000.002469999999</v>
      </c>
      <c r="J20" s="6">
        <v>0</v>
      </c>
    </row>
    <row r="21" spans="1:11" ht="15.75">
      <c r="A21" s="58"/>
      <c r="B21" s="53"/>
      <c r="C21" s="53"/>
      <c r="D21" s="61" t="s">
        <v>9</v>
      </c>
      <c r="E21" s="61"/>
      <c r="F21" s="14">
        <f>F20+F19</f>
        <v>547773</v>
      </c>
      <c r="G21" s="14">
        <f t="shared" ref="G21:J21" si="3">G20+G19</f>
        <v>383441.1</v>
      </c>
      <c r="H21" s="14">
        <f t="shared" si="3"/>
        <v>136943.25</v>
      </c>
      <c r="I21" s="14">
        <f t="shared" si="3"/>
        <v>27388.652470000001</v>
      </c>
      <c r="J21" s="14">
        <f t="shared" si="3"/>
        <v>0</v>
      </c>
      <c r="K21" s="7"/>
    </row>
    <row r="22" spans="1:11" ht="54.75" customHeight="1">
      <c r="A22" s="39" t="s">
        <v>13</v>
      </c>
      <c r="B22" s="43">
        <v>1</v>
      </c>
      <c r="C22" s="43"/>
      <c r="D22" s="44" t="s">
        <v>36</v>
      </c>
      <c r="E22" s="45"/>
      <c r="F22" s="4">
        <v>427945</v>
      </c>
      <c r="G22" s="5">
        <v>299561.5</v>
      </c>
      <c r="H22" s="6">
        <v>106986.25</v>
      </c>
      <c r="I22" s="6">
        <v>21397.25</v>
      </c>
      <c r="J22" s="6">
        <v>0</v>
      </c>
    </row>
    <row r="23" spans="1:11" ht="34.5" customHeight="1">
      <c r="A23" s="40"/>
      <c r="B23" s="8">
        <v>2</v>
      </c>
      <c r="C23" s="8"/>
      <c r="D23" s="59" t="s">
        <v>37</v>
      </c>
      <c r="E23" s="60"/>
      <c r="F23" s="4">
        <v>183350</v>
      </c>
      <c r="G23" s="5">
        <v>128345</v>
      </c>
      <c r="H23" s="6">
        <v>45837.5</v>
      </c>
      <c r="I23" s="6">
        <v>9167.5</v>
      </c>
      <c r="J23" s="6">
        <v>0</v>
      </c>
    </row>
    <row r="24" spans="1:11" ht="15.75">
      <c r="A24" s="58"/>
      <c r="B24" s="53"/>
      <c r="C24" s="53"/>
      <c r="D24" s="61" t="s">
        <v>9</v>
      </c>
      <c r="E24" s="61"/>
      <c r="F24" s="14">
        <f>F23+F22</f>
        <v>611295</v>
      </c>
      <c r="G24" s="14">
        <f t="shared" ref="G24:I24" si="4">G23+G22</f>
        <v>427906.5</v>
      </c>
      <c r="H24" s="14">
        <f t="shared" si="4"/>
        <v>152823.75</v>
      </c>
      <c r="I24" s="14">
        <f t="shared" si="4"/>
        <v>30564.75</v>
      </c>
      <c r="J24" s="14">
        <f>J23+J22</f>
        <v>0</v>
      </c>
      <c r="K24" s="7"/>
    </row>
    <row r="25" spans="1:11" ht="39" customHeight="1">
      <c r="A25" s="39" t="s">
        <v>14</v>
      </c>
      <c r="B25" s="64">
        <v>1</v>
      </c>
      <c r="C25" s="64"/>
      <c r="D25" s="52" t="s">
        <v>38</v>
      </c>
      <c r="E25" s="52"/>
      <c r="F25" s="4">
        <v>100000</v>
      </c>
      <c r="G25" s="5">
        <v>70000</v>
      </c>
      <c r="H25" s="6">
        <v>20000</v>
      </c>
      <c r="I25" s="6">
        <v>5000</v>
      </c>
      <c r="J25" s="6">
        <v>5000</v>
      </c>
    </row>
    <row r="26" spans="1:11" ht="25.5" customHeight="1">
      <c r="A26" s="42"/>
      <c r="B26" s="53"/>
      <c r="C26" s="53"/>
      <c r="D26" s="61" t="s">
        <v>9</v>
      </c>
      <c r="E26" s="61"/>
      <c r="F26" s="14">
        <v>100000</v>
      </c>
      <c r="G26" s="15">
        <f>SUM(G25:G25)</f>
        <v>70000</v>
      </c>
      <c r="H26" s="14">
        <f>SUM(H25:H25)</f>
        <v>20000</v>
      </c>
      <c r="I26" s="14">
        <f>SUM(I25:I25)</f>
        <v>5000</v>
      </c>
      <c r="J26" s="14">
        <f>SUM(J25:J25)</f>
        <v>5000</v>
      </c>
    </row>
    <row r="27" spans="1:11" ht="52.5" customHeight="1">
      <c r="A27" s="66" t="s">
        <v>15</v>
      </c>
      <c r="B27" s="68">
        <v>1</v>
      </c>
      <c r="C27" s="68"/>
      <c r="D27" s="52" t="s">
        <v>39</v>
      </c>
      <c r="E27" s="52"/>
      <c r="F27" s="4">
        <v>138980</v>
      </c>
      <c r="G27" s="5">
        <v>97286</v>
      </c>
      <c r="H27" s="6">
        <v>34745</v>
      </c>
      <c r="I27" s="6">
        <v>6949</v>
      </c>
      <c r="J27" s="6">
        <v>0</v>
      </c>
    </row>
    <row r="28" spans="1:11" ht="51" customHeight="1">
      <c r="A28" s="66"/>
      <c r="B28" s="16">
        <v>2</v>
      </c>
      <c r="C28" s="16"/>
      <c r="D28" s="44" t="s">
        <v>40</v>
      </c>
      <c r="E28" s="45"/>
      <c r="F28" s="4">
        <v>210313</v>
      </c>
      <c r="G28" s="5">
        <v>147219</v>
      </c>
      <c r="H28" s="6">
        <v>52578</v>
      </c>
      <c r="I28" s="6">
        <v>10516</v>
      </c>
      <c r="J28" s="6">
        <v>0</v>
      </c>
    </row>
    <row r="29" spans="1:11" ht="84" customHeight="1">
      <c r="A29" s="66"/>
      <c r="B29" s="16">
        <v>3</v>
      </c>
      <c r="C29" s="16"/>
      <c r="D29" s="44" t="s">
        <v>41</v>
      </c>
      <c r="E29" s="45"/>
      <c r="F29" s="4">
        <v>303000</v>
      </c>
      <c r="G29" s="5">
        <v>212100</v>
      </c>
      <c r="H29" s="6">
        <v>60900</v>
      </c>
      <c r="I29" s="6">
        <v>30000</v>
      </c>
      <c r="J29" s="6">
        <v>0</v>
      </c>
    </row>
    <row r="30" spans="1:11" ht="52.5" customHeight="1">
      <c r="A30" s="66"/>
      <c r="B30" s="16">
        <v>4</v>
      </c>
      <c r="C30" s="16"/>
      <c r="D30" s="44" t="s">
        <v>42</v>
      </c>
      <c r="E30" s="45"/>
      <c r="F30" s="4">
        <v>239872</v>
      </c>
      <c r="G30" s="5">
        <v>167910</v>
      </c>
      <c r="H30" s="6">
        <v>59968</v>
      </c>
      <c r="I30" s="6">
        <v>11994</v>
      </c>
      <c r="J30" s="6">
        <v>0</v>
      </c>
    </row>
    <row r="31" spans="1:11" ht="39" customHeight="1">
      <c r="A31" s="66"/>
      <c r="B31" s="16">
        <v>5</v>
      </c>
      <c r="C31" s="16"/>
      <c r="D31" s="44" t="s">
        <v>43</v>
      </c>
      <c r="E31" s="45"/>
      <c r="F31" s="4">
        <v>452219</v>
      </c>
      <c r="G31" s="5">
        <v>316553</v>
      </c>
      <c r="H31" s="6">
        <v>113055</v>
      </c>
      <c r="I31" s="6">
        <v>22611</v>
      </c>
      <c r="J31" s="6">
        <v>0</v>
      </c>
    </row>
    <row r="32" spans="1:11" ht="15" customHeight="1">
      <c r="A32" s="67"/>
      <c r="B32" s="53"/>
      <c r="C32" s="53"/>
      <c r="D32" s="54" t="s">
        <v>9</v>
      </c>
      <c r="E32" s="54"/>
      <c r="F32" s="65">
        <f>F31+F30+F29+F28+F27</f>
        <v>1344384</v>
      </c>
      <c r="G32" s="65">
        <f t="shared" ref="G32:J32" si="5">G31+G30+G29+G28+G27</f>
        <v>941068</v>
      </c>
      <c r="H32" s="65">
        <f t="shared" si="5"/>
        <v>321246</v>
      </c>
      <c r="I32" s="65">
        <f t="shared" si="5"/>
        <v>82070</v>
      </c>
      <c r="J32" s="65">
        <f t="shared" si="5"/>
        <v>0</v>
      </c>
      <c r="K32" s="7"/>
    </row>
    <row r="33" spans="1:10" ht="24.75" customHeight="1">
      <c r="A33" s="67"/>
      <c r="B33" s="53"/>
      <c r="C33" s="53"/>
      <c r="D33" s="54"/>
      <c r="E33" s="54"/>
      <c r="F33" s="65"/>
      <c r="G33" s="65"/>
      <c r="H33" s="65"/>
      <c r="I33" s="65"/>
      <c r="J33" s="65"/>
    </row>
    <row r="34" spans="1:10" ht="57" customHeight="1">
      <c r="A34" s="66" t="s">
        <v>16</v>
      </c>
      <c r="B34" s="68">
        <v>1</v>
      </c>
      <c r="C34" s="68"/>
      <c r="D34" s="69" t="s">
        <v>44</v>
      </c>
      <c r="E34" s="69"/>
      <c r="F34" s="20">
        <v>519218.4</v>
      </c>
      <c r="G34" s="21">
        <v>363452.88</v>
      </c>
      <c r="H34" s="23">
        <v>129765.52</v>
      </c>
      <c r="I34" s="23">
        <v>26000</v>
      </c>
      <c r="J34" s="22">
        <v>0</v>
      </c>
    </row>
    <row r="35" spans="1:10" ht="65.25" customHeight="1">
      <c r="A35" s="67"/>
      <c r="B35" s="68">
        <v>2</v>
      </c>
      <c r="C35" s="68"/>
      <c r="D35" s="70" t="s">
        <v>45</v>
      </c>
      <c r="E35" s="70"/>
      <c r="F35" s="4">
        <v>518839.2</v>
      </c>
      <c r="G35" s="5">
        <v>363187.44</v>
      </c>
      <c r="H35" s="6">
        <v>129701.75999999999</v>
      </c>
      <c r="I35" s="6">
        <v>25950</v>
      </c>
      <c r="J35" s="6">
        <v>0</v>
      </c>
    </row>
    <row r="36" spans="1:10" ht="36" customHeight="1">
      <c r="A36" s="67"/>
      <c r="B36" s="68">
        <v>3</v>
      </c>
      <c r="C36" s="68"/>
      <c r="D36" s="52" t="s">
        <v>46</v>
      </c>
      <c r="E36" s="52"/>
      <c r="F36" s="4">
        <v>557543.9</v>
      </c>
      <c r="G36" s="5">
        <v>390280.73</v>
      </c>
      <c r="H36" s="6">
        <v>139363.17000000001</v>
      </c>
      <c r="I36" s="6">
        <v>27900</v>
      </c>
      <c r="J36" s="6">
        <v>0</v>
      </c>
    </row>
    <row r="37" spans="1:10" ht="52.5" customHeight="1">
      <c r="A37" s="67"/>
      <c r="B37" s="16">
        <v>4</v>
      </c>
      <c r="C37" s="16"/>
      <c r="D37" s="44" t="s">
        <v>47</v>
      </c>
      <c r="E37" s="45"/>
      <c r="F37" s="4">
        <v>782900</v>
      </c>
      <c r="G37" s="5">
        <v>548030</v>
      </c>
      <c r="H37" s="6">
        <v>195725</v>
      </c>
      <c r="I37" s="6">
        <v>39145</v>
      </c>
      <c r="J37" s="6">
        <v>0</v>
      </c>
    </row>
    <row r="38" spans="1:10" ht="51.75" customHeight="1">
      <c r="A38" s="67"/>
      <c r="B38" s="16">
        <v>5</v>
      </c>
      <c r="C38" s="16"/>
      <c r="D38" s="44" t="s">
        <v>48</v>
      </c>
      <c r="E38" s="45"/>
      <c r="F38" s="4">
        <v>53000</v>
      </c>
      <c r="G38" s="5">
        <v>37100</v>
      </c>
      <c r="H38" s="6">
        <v>13250</v>
      </c>
      <c r="I38" s="6">
        <v>2650</v>
      </c>
      <c r="J38" s="6">
        <v>0</v>
      </c>
    </row>
    <row r="39" spans="1:10" ht="52.5" customHeight="1">
      <c r="A39" s="67"/>
      <c r="B39" s="16">
        <v>6</v>
      </c>
      <c r="C39" s="16"/>
      <c r="D39" s="44" t="s">
        <v>49</v>
      </c>
      <c r="E39" s="45"/>
      <c r="F39" s="4">
        <v>80470</v>
      </c>
      <c r="G39" s="5">
        <v>56329</v>
      </c>
      <c r="H39" s="6">
        <v>20041</v>
      </c>
      <c r="I39" s="6">
        <v>4100</v>
      </c>
      <c r="J39" s="6">
        <v>0</v>
      </c>
    </row>
    <row r="40" spans="1:10" ht="36" customHeight="1">
      <c r="A40" s="67"/>
      <c r="B40" s="16">
        <v>7</v>
      </c>
      <c r="C40" s="16"/>
      <c r="D40" s="44" t="s">
        <v>50</v>
      </c>
      <c r="E40" s="45"/>
      <c r="F40" s="4">
        <v>189000</v>
      </c>
      <c r="G40" s="5">
        <v>132300</v>
      </c>
      <c r="H40" s="6">
        <v>47250</v>
      </c>
      <c r="I40" s="6">
        <v>9450</v>
      </c>
      <c r="J40" s="6">
        <v>0</v>
      </c>
    </row>
    <row r="41" spans="1:10" ht="39" customHeight="1">
      <c r="A41" s="67"/>
      <c r="B41" s="16">
        <v>8</v>
      </c>
      <c r="C41" s="16"/>
      <c r="D41" s="44" t="s">
        <v>51</v>
      </c>
      <c r="E41" s="45"/>
      <c r="F41" s="4">
        <v>125000</v>
      </c>
      <c r="G41" s="5">
        <v>87500</v>
      </c>
      <c r="H41" s="6">
        <v>31250</v>
      </c>
      <c r="I41" s="6">
        <v>6250</v>
      </c>
      <c r="J41" s="6">
        <v>0</v>
      </c>
    </row>
    <row r="42" spans="1:10" ht="36.75" customHeight="1">
      <c r="A42" s="67"/>
      <c r="B42" s="16">
        <v>9</v>
      </c>
      <c r="C42" s="16"/>
      <c r="D42" s="44" t="s">
        <v>52</v>
      </c>
      <c r="E42" s="46"/>
      <c r="F42" s="4">
        <v>157500</v>
      </c>
      <c r="G42" s="5">
        <v>110250</v>
      </c>
      <c r="H42" s="6">
        <v>39375</v>
      </c>
      <c r="I42" s="6">
        <v>7875</v>
      </c>
      <c r="J42" s="6">
        <v>0</v>
      </c>
    </row>
    <row r="43" spans="1:10" ht="36.75" customHeight="1">
      <c r="A43" s="67"/>
      <c r="B43" s="16">
        <v>10</v>
      </c>
      <c r="C43" s="16"/>
      <c r="D43" s="44" t="s">
        <v>53</v>
      </c>
      <c r="E43" s="46"/>
      <c r="F43" s="4">
        <v>68899</v>
      </c>
      <c r="G43" s="5">
        <v>48229.3</v>
      </c>
      <c r="H43" s="6">
        <v>17224.7</v>
      </c>
      <c r="I43" s="6">
        <v>3445</v>
      </c>
      <c r="J43" s="6">
        <v>0</v>
      </c>
    </row>
    <row r="44" spans="1:10" ht="66" customHeight="1">
      <c r="A44" s="67"/>
      <c r="B44" s="16">
        <v>11</v>
      </c>
      <c r="C44" s="16"/>
      <c r="D44" s="44" t="s">
        <v>54</v>
      </c>
      <c r="E44" s="46"/>
      <c r="F44" s="4">
        <v>28000</v>
      </c>
      <c r="G44" s="5">
        <v>19600</v>
      </c>
      <c r="H44" s="6">
        <v>7000</v>
      </c>
      <c r="I44" s="6">
        <v>1400</v>
      </c>
      <c r="J44" s="6">
        <v>0</v>
      </c>
    </row>
    <row r="45" spans="1:10" ht="39" customHeight="1">
      <c r="A45" s="67"/>
      <c r="B45" s="16">
        <v>12</v>
      </c>
      <c r="C45" s="16"/>
      <c r="D45" s="44" t="s">
        <v>55</v>
      </c>
      <c r="E45" s="46"/>
      <c r="F45" s="4">
        <v>132000</v>
      </c>
      <c r="G45" s="5">
        <v>92400</v>
      </c>
      <c r="H45" s="6">
        <v>33000</v>
      </c>
      <c r="I45" s="6">
        <v>6600</v>
      </c>
      <c r="J45" s="6">
        <v>0</v>
      </c>
    </row>
    <row r="46" spans="1:10" ht="39" customHeight="1">
      <c r="A46" s="67"/>
      <c r="B46" s="16">
        <v>13</v>
      </c>
      <c r="C46" s="16"/>
      <c r="D46" s="44" t="s">
        <v>56</v>
      </c>
      <c r="E46" s="46"/>
      <c r="F46" s="4">
        <v>499633.2</v>
      </c>
      <c r="G46" s="5">
        <v>349743.24</v>
      </c>
      <c r="H46" s="6">
        <v>124889.96</v>
      </c>
      <c r="I46" s="6">
        <v>25000</v>
      </c>
      <c r="J46" s="6">
        <v>0</v>
      </c>
    </row>
    <row r="47" spans="1:10" ht="39" customHeight="1">
      <c r="A47" s="67"/>
      <c r="B47" s="16">
        <v>14</v>
      </c>
      <c r="C47" s="16"/>
      <c r="D47" s="44" t="s">
        <v>57</v>
      </c>
      <c r="E47" s="46"/>
      <c r="F47" s="4">
        <v>253420.79999999999</v>
      </c>
      <c r="G47" s="5">
        <v>177394.56</v>
      </c>
      <c r="H47" s="6">
        <v>63326.239999999998</v>
      </c>
      <c r="I47" s="6">
        <v>12700</v>
      </c>
      <c r="J47" s="6">
        <v>0</v>
      </c>
    </row>
    <row r="48" spans="1:10" ht="39" customHeight="1">
      <c r="A48" s="67"/>
      <c r="B48" s="16">
        <v>15</v>
      </c>
      <c r="C48" s="16"/>
      <c r="D48" s="44" t="s">
        <v>58</v>
      </c>
      <c r="E48" s="46"/>
      <c r="F48" s="4">
        <v>300682</v>
      </c>
      <c r="G48" s="5">
        <v>210477.4</v>
      </c>
      <c r="H48" s="6">
        <v>75104.600000000006</v>
      </c>
      <c r="I48" s="6">
        <v>15100</v>
      </c>
      <c r="J48" s="6">
        <v>0</v>
      </c>
    </row>
    <row r="49" spans="1:11" ht="51.75" customHeight="1">
      <c r="A49" s="67"/>
      <c r="B49" s="16">
        <v>16</v>
      </c>
      <c r="C49" s="16"/>
      <c r="D49" s="44" t="s">
        <v>59</v>
      </c>
      <c r="E49" s="46"/>
      <c r="F49" s="4">
        <v>330626</v>
      </c>
      <c r="G49" s="5">
        <v>231438.2</v>
      </c>
      <c r="H49" s="6">
        <v>82587.8</v>
      </c>
      <c r="I49" s="6">
        <v>16600</v>
      </c>
      <c r="J49" s="6">
        <v>0</v>
      </c>
    </row>
    <row r="50" spans="1:11" ht="51.75" customHeight="1">
      <c r="A50" s="67"/>
      <c r="B50" s="16">
        <v>17</v>
      </c>
      <c r="C50" s="16"/>
      <c r="D50" s="44" t="s">
        <v>60</v>
      </c>
      <c r="E50" s="46"/>
      <c r="F50" s="4">
        <v>349762</v>
      </c>
      <c r="G50" s="5">
        <v>244833.4</v>
      </c>
      <c r="H50" s="6">
        <v>87428.6</v>
      </c>
      <c r="I50" s="6">
        <v>17500</v>
      </c>
      <c r="J50" s="6">
        <v>0</v>
      </c>
    </row>
    <row r="51" spans="1:11" ht="81.75" customHeight="1">
      <c r="A51" s="67"/>
      <c r="B51" s="16">
        <v>18</v>
      </c>
      <c r="C51" s="16"/>
      <c r="D51" s="44" t="s">
        <v>61</v>
      </c>
      <c r="E51" s="46"/>
      <c r="F51" s="4">
        <v>1250000</v>
      </c>
      <c r="G51" s="5">
        <v>875000</v>
      </c>
      <c r="H51" s="6">
        <v>312500</v>
      </c>
      <c r="I51" s="6">
        <v>62500</v>
      </c>
      <c r="J51" s="6">
        <v>0</v>
      </c>
    </row>
    <row r="52" spans="1:11" ht="19.5" customHeight="1">
      <c r="A52" s="67"/>
      <c r="B52" s="53"/>
      <c r="C52" s="53"/>
      <c r="D52" s="54" t="s">
        <v>9</v>
      </c>
      <c r="E52" s="54"/>
      <c r="F52" s="65">
        <f>F51+F50+F49+F48+F47+F46+F45+F44+F43+F42+F41+F40+F39+F38+F37+F36+F35+F34</f>
        <v>6196494.5000000009</v>
      </c>
      <c r="G52" s="65">
        <f t="shared" ref="G52:J52" si="6">G51+G50+G49+G48+G47+G46+G45+G44+G43+G42+G41+G40+G39+G38+G37+G36+G35+G34</f>
        <v>4337546.1499999994</v>
      </c>
      <c r="H52" s="65">
        <f t="shared" si="6"/>
        <v>1548783.3499999999</v>
      </c>
      <c r="I52" s="65">
        <f t="shared" si="6"/>
        <v>310165</v>
      </c>
      <c r="J52" s="65">
        <f t="shared" si="6"/>
        <v>0</v>
      </c>
      <c r="K52" s="7"/>
    </row>
    <row r="53" spans="1:11" ht="22.5" customHeight="1">
      <c r="A53" s="67"/>
      <c r="B53" s="53"/>
      <c r="C53" s="53"/>
      <c r="D53" s="54"/>
      <c r="E53" s="54"/>
      <c r="F53" s="65"/>
      <c r="G53" s="65"/>
      <c r="H53" s="65"/>
      <c r="I53" s="65"/>
      <c r="J53" s="65"/>
    </row>
    <row r="54" spans="1:11" ht="27.75" customHeight="1">
      <c r="A54" s="71" t="s">
        <v>17</v>
      </c>
      <c r="B54" s="72"/>
      <c r="C54" s="72"/>
      <c r="D54" s="72"/>
      <c r="E54" s="73"/>
      <c r="F54" s="17">
        <f>F52+F32+F26+F24+F21+F18+F14+F9</f>
        <v>16108686.5</v>
      </c>
      <c r="G54" s="17">
        <f t="shared" ref="G54:J54" si="7">G52+G32+G26+G24+G21+G18+G14+G9</f>
        <v>11276079.749999998</v>
      </c>
      <c r="H54" s="17">
        <f t="shared" si="7"/>
        <v>3808318.2499999995</v>
      </c>
      <c r="I54" s="17">
        <f t="shared" si="7"/>
        <v>820625.40246999997</v>
      </c>
      <c r="J54" s="17">
        <f t="shared" si="7"/>
        <v>203663.09999999998</v>
      </c>
      <c r="K54" s="7"/>
    </row>
    <row r="55" spans="1:11" ht="15.75">
      <c r="A55" s="74" t="s">
        <v>18</v>
      </c>
      <c r="B55" s="75"/>
      <c r="C55" s="75"/>
      <c r="D55" s="75"/>
      <c r="E55" s="76"/>
      <c r="F55" s="26"/>
      <c r="G55" s="18"/>
      <c r="H55" s="19"/>
      <c r="I55" s="19"/>
      <c r="J55" s="19"/>
    </row>
    <row r="56" spans="1:11" ht="40.5" customHeight="1">
      <c r="A56" s="39" t="s">
        <v>19</v>
      </c>
      <c r="B56" s="77">
        <v>1</v>
      </c>
      <c r="C56" s="78"/>
      <c r="D56" s="44" t="s">
        <v>62</v>
      </c>
      <c r="E56" s="45"/>
      <c r="F56" s="4">
        <v>615812.4</v>
      </c>
      <c r="G56" s="5">
        <v>431068.68</v>
      </c>
      <c r="H56" s="6">
        <v>153943.72</v>
      </c>
      <c r="I56" s="6">
        <v>30800</v>
      </c>
      <c r="J56" s="6">
        <v>0</v>
      </c>
    </row>
    <row r="57" spans="1:11" ht="64.5" customHeight="1">
      <c r="A57" s="40"/>
      <c r="B57" s="77">
        <v>2</v>
      </c>
      <c r="C57" s="78"/>
      <c r="D57" s="79" t="s">
        <v>63</v>
      </c>
      <c r="E57" s="80"/>
      <c r="F57" s="4">
        <v>858600</v>
      </c>
      <c r="G57" s="5">
        <v>601020</v>
      </c>
      <c r="H57" s="6">
        <v>214650</v>
      </c>
      <c r="I57" s="6">
        <v>42930</v>
      </c>
      <c r="J57" s="6">
        <v>0</v>
      </c>
    </row>
    <row r="58" spans="1:11" ht="49.5" customHeight="1">
      <c r="A58" s="40"/>
      <c r="B58" s="77">
        <v>3</v>
      </c>
      <c r="C58" s="78"/>
      <c r="D58" s="44" t="s">
        <v>64</v>
      </c>
      <c r="E58" s="45"/>
      <c r="F58" s="4">
        <v>715000</v>
      </c>
      <c r="G58" s="5">
        <v>500500</v>
      </c>
      <c r="H58" s="6">
        <v>178750</v>
      </c>
      <c r="I58" s="6">
        <v>35750</v>
      </c>
      <c r="J58" s="6">
        <v>0</v>
      </c>
      <c r="K58" s="27"/>
    </row>
    <row r="59" spans="1:11" ht="51" customHeight="1">
      <c r="A59" s="40"/>
      <c r="B59" s="16">
        <v>4</v>
      </c>
      <c r="C59" s="16"/>
      <c r="D59" s="44" t="s">
        <v>65</v>
      </c>
      <c r="E59" s="45"/>
      <c r="F59" s="4">
        <v>1000000</v>
      </c>
      <c r="G59" s="5">
        <v>700000</v>
      </c>
      <c r="H59" s="6">
        <v>250000</v>
      </c>
      <c r="I59" s="6">
        <v>50000</v>
      </c>
      <c r="J59" s="6">
        <v>0</v>
      </c>
    </row>
    <row r="60" spans="1:11" ht="39" customHeight="1">
      <c r="A60" s="40"/>
      <c r="B60" s="16">
        <v>5</v>
      </c>
      <c r="C60" s="16"/>
      <c r="D60" s="44" t="s">
        <v>66</v>
      </c>
      <c r="E60" s="45"/>
      <c r="F60" s="4">
        <v>1005300</v>
      </c>
      <c r="G60" s="5">
        <v>703710</v>
      </c>
      <c r="H60" s="6">
        <v>201060</v>
      </c>
      <c r="I60" s="6">
        <v>50265</v>
      </c>
      <c r="J60" s="6">
        <v>50265</v>
      </c>
    </row>
    <row r="61" spans="1:11" ht="68.25" customHeight="1">
      <c r="A61" s="40"/>
      <c r="B61" s="16">
        <v>6</v>
      </c>
      <c r="C61" s="16"/>
      <c r="D61" s="44" t="s">
        <v>67</v>
      </c>
      <c r="E61" s="45"/>
      <c r="F61" s="4">
        <v>104500</v>
      </c>
      <c r="G61" s="5">
        <v>73150</v>
      </c>
      <c r="H61" s="6">
        <v>26125</v>
      </c>
      <c r="I61" s="6">
        <v>5225</v>
      </c>
      <c r="J61" s="6">
        <v>0</v>
      </c>
    </row>
    <row r="62" spans="1:11" ht="65.25" customHeight="1">
      <c r="A62" s="40"/>
      <c r="B62" s="16">
        <v>7</v>
      </c>
      <c r="C62" s="16"/>
      <c r="D62" s="44" t="s">
        <v>68</v>
      </c>
      <c r="E62" s="45"/>
      <c r="F62" s="4">
        <v>96500</v>
      </c>
      <c r="G62" s="5">
        <v>67550</v>
      </c>
      <c r="H62" s="6">
        <v>24125</v>
      </c>
      <c r="I62" s="6">
        <v>4825</v>
      </c>
      <c r="J62" s="6">
        <v>0</v>
      </c>
    </row>
    <row r="63" spans="1:11" ht="41.25" customHeight="1">
      <c r="A63" s="40"/>
      <c r="B63" s="16">
        <v>8</v>
      </c>
      <c r="C63" s="16"/>
      <c r="D63" s="44" t="s">
        <v>69</v>
      </c>
      <c r="E63" s="45"/>
      <c r="F63" s="4">
        <v>188524.03</v>
      </c>
      <c r="G63" s="5">
        <v>131967</v>
      </c>
      <c r="H63" s="6">
        <v>47131.03</v>
      </c>
      <c r="I63" s="6">
        <v>9426</v>
      </c>
      <c r="J63" s="6">
        <v>0</v>
      </c>
    </row>
    <row r="64" spans="1:11" ht="43.5" customHeight="1">
      <c r="A64" s="40"/>
      <c r="B64" s="16">
        <v>9</v>
      </c>
      <c r="C64" s="16"/>
      <c r="D64" s="44" t="s">
        <v>70</v>
      </c>
      <c r="E64" s="46"/>
      <c r="F64" s="4">
        <v>310711</v>
      </c>
      <c r="G64" s="5">
        <v>217498</v>
      </c>
      <c r="H64" s="6">
        <v>67677</v>
      </c>
      <c r="I64" s="6">
        <v>15536</v>
      </c>
      <c r="J64" s="6">
        <v>10000</v>
      </c>
    </row>
    <row r="65" spans="1:11" ht="78.75" customHeight="1">
      <c r="A65" s="40"/>
      <c r="B65" s="16">
        <v>10</v>
      </c>
      <c r="C65" s="16"/>
      <c r="D65" s="44" t="s">
        <v>71</v>
      </c>
      <c r="E65" s="46"/>
      <c r="F65" s="4">
        <v>97000</v>
      </c>
      <c r="G65" s="5">
        <v>67900</v>
      </c>
      <c r="H65" s="6">
        <v>24250</v>
      </c>
      <c r="I65" s="6">
        <v>4850</v>
      </c>
      <c r="J65" s="6">
        <v>0</v>
      </c>
    </row>
    <row r="66" spans="1:11" ht="41.25" customHeight="1">
      <c r="A66" s="40"/>
      <c r="B66" s="16">
        <v>11</v>
      </c>
      <c r="C66" s="16"/>
      <c r="D66" s="44" t="s">
        <v>72</v>
      </c>
      <c r="E66" s="46"/>
      <c r="F66" s="4">
        <v>279190</v>
      </c>
      <c r="G66" s="5">
        <v>195433</v>
      </c>
      <c r="H66" s="6">
        <v>69797.5</v>
      </c>
      <c r="I66" s="6">
        <v>13959.5</v>
      </c>
      <c r="J66" s="6">
        <v>0</v>
      </c>
    </row>
    <row r="67" spans="1:11" ht="40.5" customHeight="1">
      <c r="A67" s="40"/>
      <c r="B67" s="16">
        <v>12</v>
      </c>
      <c r="C67" s="16"/>
      <c r="D67" s="44" t="s">
        <v>73</v>
      </c>
      <c r="E67" s="46"/>
      <c r="F67" s="4">
        <v>100000</v>
      </c>
      <c r="G67" s="5">
        <v>70000</v>
      </c>
      <c r="H67" s="6">
        <v>22000</v>
      </c>
      <c r="I67" s="6">
        <v>8000</v>
      </c>
      <c r="J67" s="6">
        <v>0</v>
      </c>
    </row>
    <row r="68" spans="1:11" ht="45" customHeight="1">
      <c r="A68" s="40"/>
      <c r="B68" s="16">
        <v>13</v>
      </c>
      <c r="C68" s="16"/>
      <c r="D68" s="44" t="s">
        <v>74</v>
      </c>
      <c r="E68" s="46"/>
      <c r="F68" s="4">
        <v>493159</v>
      </c>
      <c r="G68" s="5">
        <v>345211.3</v>
      </c>
      <c r="H68" s="6">
        <v>123289.75</v>
      </c>
      <c r="I68" s="6">
        <v>24657.95</v>
      </c>
      <c r="J68" s="6">
        <v>0</v>
      </c>
    </row>
    <row r="69" spans="1:11" ht="78.75" customHeight="1">
      <c r="A69" s="40"/>
      <c r="B69" s="16">
        <v>14</v>
      </c>
      <c r="C69" s="16"/>
      <c r="D69" s="44" t="s">
        <v>75</v>
      </c>
      <c r="E69" s="46"/>
      <c r="F69" s="4">
        <v>413700</v>
      </c>
      <c r="G69" s="5">
        <v>289590</v>
      </c>
      <c r="H69" s="6">
        <v>82740</v>
      </c>
      <c r="I69" s="6">
        <v>20685</v>
      </c>
      <c r="J69" s="6">
        <v>20685</v>
      </c>
    </row>
    <row r="70" spans="1:11" ht="45.75" customHeight="1">
      <c r="A70" s="40"/>
      <c r="B70" s="16">
        <v>15</v>
      </c>
      <c r="C70" s="16"/>
      <c r="D70" s="44" t="s">
        <v>76</v>
      </c>
      <c r="E70" s="46"/>
      <c r="F70" s="4">
        <v>170000</v>
      </c>
      <c r="G70" s="5">
        <v>119000</v>
      </c>
      <c r="H70" s="6">
        <v>42500</v>
      </c>
      <c r="I70" s="6">
        <v>8500</v>
      </c>
      <c r="J70" s="6">
        <v>0</v>
      </c>
    </row>
    <row r="71" spans="1:11" ht="15" customHeight="1">
      <c r="A71" s="40"/>
      <c r="B71" s="81"/>
      <c r="C71" s="82"/>
      <c r="D71" s="85" t="s">
        <v>9</v>
      </c>
      <c r="E71" s="86"/>
      <c r="F71" s="89">
        <f>F70+F69+F68+F67+F66+F65+F64+F63+F62+F61+F60+F59+F58+F57+F56</f>
        <v>6447996.4300000006</v>
      </c>
      <c r="G71" s="89">
        <f t="shared" ref="G71:J71" si="8">G70+G69+G68+G67+G66+G65+G64+G63+G62+G61+G60+G59+G58+G57+G56</f>
        <v>4513597.9799999995</v>
      </c>
      <c r="H71" s="89">
        <f t="shared" si="8"/>
        <v>1528039</v>
      </c>
      <c r="I71" s="89">
        <f t="shared" si="8"/>
        <v>325409.45</v>
      </c>
      <c r="J71" s="89">
        <f t="shared" si="8"/>
        <v>80950</v>
      </c>
      <c r="K71" s="7"/>
    </row>
    <row r="72" spans="1:11" ht="15" customHeight="1">
      <c r="A72" s="55"/>
      <c r="B72" s="83"/>
      <c r="C72" s="84"/>
      <c r="D72" s="87"/>
      <c r="E72" s="88"/>
      <c r="F72" s="90"/>
      <c r="G72" s="90"/>
      <c r="H72" s="90"/>
      <c r="I72" s="90"/>
      <c r="J72" s="90"/>
    </row>
    <row r="73" spans="1:11" ht="15" customHeight="1">
      <c r="A73" s="91" t="s">
        <v>20</v>
      </c>
      <c r="B73" s="92"/>
      <c r="C73" s="92"/>
      <c r="D73" s="92"/>
      <c r="E73" s="93"/>
      <c r="F73" s="89">
        <f>F71+F54</f>
        <v>22556682.93</v>
      </c>
      <c r="G73" s="89">
        <f t="shared" ref="G73:J73" si="9">G71+G54</f>
        <v>15789677.729999997</v>
      </c>
      <c r="H73" s="89">
        <f t="shared" si="9"/>
        <v>5336357.25</v>
      </c>
      <c r="I73" s="89">
        <f t="shared" si="9"/>
        <v>1146034.85247</v>
      </c>
      <c r="J73" s="89">
        <f t="shared" si="9"/>
        <v>284613.09999999998</v>
      </c>
      <c r="K73" s="7"/>
    </row>
    <row r="74" spans="1:11" ht="15" customHeight="1">
      <c r="A74" s="94"/>
      <c r="B74" s="94"/>
      <c r="C74" s="94"/>
      <c r="D74" s="94"/>
      <c r="E74" s="95"/>
      <c r="F74" s="90"/>
      <c r="G74" s="90"/>
      <c r="H74" s="90"/>
      <c r="I74" s="90"/>
      <c r="J74" s="90"/>
    </row>
    <row r="75" spans="1:11">
      <c r="G75" s="13"/>
      <c r="H75" s="7"/>
    </row>
    <row r="76" spans="1:11">
      <c r="H76" s="7"/>
    </row>
  </sheetData>
  <mergeCells count="124">
    <mergeCell ref="J71:J72"/>
    <mergeCell ref="A73:E74"/>
    <mergeCell ref="F73:F74"/>
    <mergeCell ref="G73:G74"/>
    <mergeCell ref="H73:H74"/>
    <mergeCell ref="I73:I74"/>
    <mergeCell ref="J73:J74"/>
    <mergeCell ref="G71:G72"/>
    <mergeCell ref="B58:C58"/>
    <mergeCell ref="D58:E58"/>
    <mergeCell ref="D59:E59"/>
    <mergeCell ref="D60:E60"/>
    <mergeCell ref="D61:E61"/>
    <mergeCell ref="D62:E62"/>
    <mergeCell ref="H71:H72"/>
    <mergeCell ref="I71:I72"/>
    <mergeCell ref="D49:E49"/>
    <mergeCell ref="D50:E50"/>
    <mergeCell ref="D51:E51"/>
    <mergeCell ref="H52:H53"/>
    <mergeCell ref="I52:I53"/>
    <mergeCell ref="J52:J53"/>
    <mergeCell ref="A54:E54"/>
    <mergeCell ref="A55:E55"/>
    <mergeCell ref="A56:A72"/>
    <mergeCell ref="B56:C56"/>
    <mergeCell ref="D56:E56"/>
    <mergeCell ref="B57:C57"/>
    <mergeCell ref="D57:E57"/>
    <mergeCell ref="D64:E64"/>
    <mergeCell ref="D65:E65"/>
    <mergeCell ref="D66:E66"/>
    <mergeCell ref="D67:E67"/>
    <mergeCell ref="D68:E68"/>
    <mergeCell ref="D70:E70"/>
    <mergeCell ref="D69:E69"/>
    <mergeCell ref="D63:E63"/>
    <mergeCell ref="B71:C72"/>
    <mergeCell ref="D71:E72"/>
    <mergeCell ref="F71:F72"/>
    <mergeCell ref="D37:E37"/>
    <mergeCell ref="D38:E38"/>
    <mergeCell ref="D39:E39"/>
    <mergeCell ref="D40:E40"/>
    <mergeCell ref="D44:E44"/>
    <mergeCell ref="D45:E45"/>
    <mergeCell ref="D46:E46"/>
    <mergeCell ref="D47:E47"/>
    <mergeCell ref="D48:E48"/>
    <mergeCell ref="J32:J33"/>
    <mergeCell ref="A34:A53"/>
    <mergeCell ref="B34:C34"/>
    <mergeCell ref="D34:E34"/>
    <mergeCell ref="B35:C35"/>
    <mergeCell ref="D35:E35"/>
    <mergeCell ref="A27:A33"/>
    <mergeCell ref="B27:C27"/>
    <mergeCell ref="D27:E27"/>
    <mergeCell ref="B32:C33"/>
    <mergeCell ref="D32:E33"/>
    <mergeCell ref="D42:E42"/>
    <mergeCell ref="D43:E43"/>
    <mergeCell ref="D28:E28"/>
    <mergeCell ref="D29:E29"/>
    <mergeCell ref="D30:E30"/>
    <mergeCell ref="D31:E31"/>
    <mergeCell ref="D41:E41"/>
    <mergeCell ref="B52:C53"/>
    <mergeCell ref="D52:E53"/>
    <mergeCell ref="F52:F53"/>
    <mergeCell ref="G52:G53"/>
    <mergeCell ref="B36:C36"/>
    <mergeCell ref="D36:E36"/>
    <mergeCell ref="A25:A26"/>
    <mergeCell ref="B25:C25"/>
    <mergeCell ref="D25:E25"/>
    <mergeCell ref="B26:C26"/>
    <mergeCell ref="D26:E26"/>
    <mergeCell ref="F32:F33"/>
    <mergeCell ref="G32:G33"/>
    <mergeCell ref="H32:H33"/>
    <mergeCell ref="I32:I33"/>
    <mergeCell ref="A15:A18"/>
    <mergeCell ref="B15:C15"/>
    <mergeCell ref="D15:E15"/>
    <mergeCell ref="D16:E16"/>
    <mergeCell ref="D17:E17"/>
    <mergeCell ref="B18:C18"/>
    <mergeCell ref="D18:E18"/>
    <mergeCell ref="A22:A24"/>
    <mergeCell ref="B22:C22"/>
    <mergeCell ref="D22:E22"/>
    <mergeCell ref="D23:E23"/>
    <mergeCell ref="B24:C24"/>
    <mergeCell ref="D24:E24"/>
    <mergeCell ref="A19:A21"/>
    <mergeCell ref="B19:C19"/>
    <mergeCell ref="D19:E19"/>
    <mergeCell ref="D20:E20"/>
    <mergeCell ref="B21:C21"/>
    <mergeCell ref="D21:E21"/>
    <mergeCell ref="A10:A14"/>
    <mergeCell ref="B10:C10"/>
    <mergeCell ref="D10:E10"/>
    <mergeCell ref="D11:E11"/>
    <mergeCell ref="B12:C12"/>
    <mergeCell ref="D12:E12"/>
    <mergeCell ref="D13:E13"/>
    <mergeCell ref="B14:C14"/>
    <mergeCell ref="D14:E14"/>
    <mergeCell ref="A1:G1"/>
    <mergeCell ref="H1:J1"/>
    <mergeCell ref="A2:E2"/>
    <mergeCell ref="A3:E3"/>
    <mergeCell ref="A4:A9"/>
    <mergeCell ref="B4:C4"/>
    <mergeCell ref="D4:E4"/>
    <mergeCell ref="D5:E5"/>
    <mergeCell ref="D6:E6"/>
    <mergeCell ref="D7:E7"/>
    <mergeCell ref="B8:C8"/>
    <mergeCell ref="D8:E8"/>
    <mergeCell ref="B9:C9"/>
    <mergeCell ref="D9:E9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3"/>
  <sheetViews>
    <sheetView tabSelected="1" workbookViewId="0">
      <selection activeCell="H1" sqref="H1:J1"/>
    </sheetView>
  </sheetViews>
  <sheetFormatPr defaultRowHeight="15"/>
  <cols>
    <col min="1" max="1" width="17.140625" customWidth="1"/>
    <col min="2" max="2" width="8.5703125" customWidth="1"/>
    <col min="3" max="3" width="2.85546875" hidden="1" customWidth="1"/>
    <col min="5" max="5" width="23.5703125" customWidth="1"/>
    <col min="6" max="6" width="21.28515625" style="7" customWidth="1"/>
    <col min="7" max="7" width="16.28515625" customWidth="1"/>
    <col min="8" max="8" width="23" customWidth="1"/>
    <col min="9" max="9" width="22.7109375" customWidth="1"/>
    <col min="10" max="10" width="18.28515625" customWidth="1"/>
  </cols>
  <sheetData>
    <row r="1" spans="1:10" ht="18.75">
      <c r="A1" s="33" t="s">
        <v>21</v>
      </c>
      <c r="B1" s="34"/>
      <c r="C1" s="34"/>
      <c r="D1" s="34"/>
      <c r="E1" s="34"/>
      <c r="F1" s="34"/>
      <c r="G1" s="35"/>
      <c r="H1" s="99" t="s">
        <v>0</v>
      </c>
      <c r="I1" s="99"/>
      <c r="J1" s="99"/>
    </row>
    <row r="2" spans="1:10" ht="115.5" customHeight="1">
      <c r="A2" s="37" t="s">
        <v>1</v>
      </c>
      <c r="B2" s="37"/>
      <c r="C2" s="37"/>
      <c r="D2" s="37"/>
      <c r="E2" s="37"/>
      <c r="F2" s="25" t="s">
        <v>2</v>
      </c>
      <c r="G2" s="24" t="s">
        <v>3</v>
      </c>
      <c r="H2" s="24" t="s">
        <v>4</v>
      </c>
      <c r="I2" s="24" t="s">
        <v>5</v>
      </c>
      <c r="J2" s="24" t="s">
        <v>6</v>
      </c>
    </row>
    <row r="3" spans="1:10" ht="15.75">
      <c r="A3" s="38" t="s">
        <v>7</v>
      </c>
      <c r="B3" s="38"/>
      <c r="C3" s="38"/>
      <c r="D3" s="38"/>
      <c r="E3" s="38"/>
      <c r="F3" s="1"/>
      <c r="G3" s="2"/>
      <c r="H3" s="3"/>
      <c r="I3" s="3"/>
      <c r="J3" s="31"/>
    </row>
    <row r="4" spans="1:10" ht="80.25" customHeight="1">
      <c r="A4" s="39" t="s">
        <v>83</v>
      </c>
      <c r="B4" s="43">
        <v>1</v>
      </c>
      <c r="C4" s="43"/>
      <c r="D4" s="44" t="s">
        <v>22</v>
      </c>
      <c r="E4" s="45"/>
      <c r="F4" s="4">
        <v>1437168</v>
      </c>
      <c r="G4" s="5">
        <v>1006017.6</v>
      </c>
      <c r="H4" s="6">
        <v>287433.59999999998</v>
      </c>
      <c r="I4" s="6">
        <v>71858.399999999994</v>
      </c>
      <c r="J4" s="6">
        <v>71858.399999999994</v>
      </c>
    </row>
    <row r="5" spans="1:10" ht="67.5" customHeight="1">
      <c r="A5" s="40"/>
      <c r="B5" s="28">
        <v>2</v>
      </c>
      <c r="C5" s="28"/>
      <c r="D5" s="44" t="s">
        <v>23</v>
      </c>
      <c r="E5" s="46"/>
      <c r="F5" s="4">
        <v>600000</v>
      </c>
      <c r="G5" s="5">
        <v>420000</v>
      </c>
      <c r="H5" s="6">
        <v>120000</v>
      </c>
      <c r="I5" s="6">
        <v>30000</v>
      </c>
      <c r="J5" s="6">
        <v>30000</v>
      </c>
    </row>
    <row r="6" spans="1:10" ht="54" customHeight="1">
      <c r="A6" s="40"/>
      <c r="B6" s="28">
        <v>3</v>
      </c>
      <c r="C6" s="28"/>
      <c r="D6" s="44" t="s">
        <v>25</v>
      </c>
      <c r="E6" s="46"/>
      <c r="F6" s="4">
        <v>318900</v>
      </c>
      <c r="G6" s="9">
        <v>223230</v>
      </c>
      <c r="H6" s="5">
        <v>63780</v>
      </c>
      <c r="I6" s="6">
        <v>15945</v>
      </c>
      <c r="J6" s="6">
        <v>15945</v>
      </c>
    </row>
    <row r="7" spans="1:10" ht="51" customHeight="1">
      <c r="A7" s="41"/>
      <c r="B7" s="102">
        <v>4</v>
      </c>
      <c r="C7" s="107"/>
      <c r="D7" s="44" t="s">
        <v>26</v>
      </c>
      <c r="E7" s="45"/>
      <c r="F7" s="4">
        <v>888000</v>
      </c>
      <c r="G7" s="5">
        <v>621600</v>
      </c>
      <c r="H7" s="6">
        <v>177600</v>
      </c>
      <c r="I7" s="6">
        <v>44400</v>
      </c>
      <c r="J7" s="6">
        <v>44400</v>
      </c>
    </row>
    <row r="8" spans="1:10" ht="15.75">
      <c r="A8" s="42"/>
      <c r="B8" s="108"/>
      <c r="C8" s="109"/>
      <c r="D8" s="50" t="s">
        <v>9</v>
      </c>
      <c r="E8" s="50"/>
      <c r="F8" s="10">
        <f>F7+F6+F5+F4</f>
        <v>3244068</v>
      </c>
      <c r="G8" s="10">
        <f t="shared" ref="G8:J8" si="0">G7+G6+G5+G4</f>
        <v>2270847.6</v>
      </c>
      <c r="H8" s="10">
        <f t="shared" si="0"/>
        <v>648813.6</v>
      </c>
      <c r="I8" s="10">
        <f t="shared" si="0"/>
        <v>162203.4</v>
      </c>
      <c r="J8" s="10">
        <f t="shared" si="0"/>
        <v>162203.4</v>
      </c>
    </row>
    <row r="9" spans="1:10" ht="34.5" customHeight="1">
      <c r="A9" s="39" t="s">
        <v>82</v>
      </c>
      <c r="B9" s="43">
        <v>1</v>
      </c>
      <c r="C9" s="43"/>
      <c r="D9" s="52" t="s">
        <v>84</v>
      </c>
      <c r="E9" s="52"/>
      <c r="F9" s="4">
        <v>600000</v>
      </c>
      <c r="G9" s="5">
        <v>420000</v>
      </c>
      <c r="H9" s="6">
        <v>150000</v>
      </c>
      <c r="I9" s="6">
        <v>30000</v>
      </c>
      <c r="J9" s="11">
        <v>0</v>
      </c>
    </row>
    <row r="10" spans="1:10" ht="48" customHeight="1">
      <c r="A10" s="40"/>
      <c r="B10" s="28">
        <v>2</v>
      </c>
      <c r="C10" s="28"/>
      <c r="D10" s="44" t="s">
        <v>28</v>
      </c>
      <c r="E10" s="45"/>
      <c r="F10" s="4">
        <v>600000</v>
      </c>
      <c r="G10" s="5">
        <v>420000</v>
      </c>
      <c r="H10" s="6">
        <v>150000</v>
      </c>
      <c r="I10" s="6">
        <v>30000</v>
      </c>
      <c r="J10" s="11">
        <v>0</v>
      </c>
    </row>
    <row r="11" spans="1:10" ht="49.5" customHeight="1">
      <c r="A11" s="41"/>
      <c r="B11" s="102">
        <v>3</v>
      </c>
      <c r="C11" s="107"/>
      <c r="D11" s="52" t="s">
        <v>29</v>
      </c>
      <c r="E11" s="52"/>
      <c r="F11" s="4">
        <v>600000</v>
      </c>
      <c r="G11" s="5">
        <v>420000</v>
      </c>
      <c r="H11" s="6">
        <v>150000</v>
      </c>
      <c r="I11" s="6">
        <v>30000</v>
      </c>
      <c r="J11" s="6">
        <v>0</v>
      </c>
    </row>
    <row r="12" spans="1:10" ht="15.75">
      <c r="A12" s="51"/>
      <c r="B12" s="103"/>
      <c r="C12" s="95"/>
      <c r="D12" s="54" t="s">
        <v>9</v>
      </c>
      <c r="E12" s="54"/>
      <c r="F12" s="14">
        <f>F11+F10+F9</f>
        <v>1800000</v>
      </c>
      <c r="G12" s="14">
        <f t="shared" ref="G12:J12" si="1">G11+G10+G9</f>
        <v>1260000</v>
      </c>
      <c r="H12" s="14">
        <f t="shared" si="1"/>
        <v>450000</v>
      </c>
      <c r="I12" s="14">
        <f t="shared" si="1"/>
        <v>90000</v>
      </c>
      <c r="J12" s="14">
        <f t="shared" si="1"/>
        <v>0</v>
      </c>
    </row>
    <row r="13" spans="1:10" ht="37.5" customHeight="1">
      <c r="A13" s="39" t="s">
        <v>81</v>
      </c>
      <c r="B13" s="43">
        <v>1</v>
      </c>
      <c r="C13" s="43"/>
      <c r="D13" s="44" t="s">
        <v>31</v>
      </c>
      <c r="E13" s="45"/>
      <c r="F13" s="4">
        <v>396662</v>
      </c>
      <c r="G13" s="5">
        <v>277663.40000000002</v>
      </c>
      <c r="H13" s="6">
        <v>99165.5</v>
      </c>
      <c r="I13" s="6">
        <v>19833.099999999999</v>
      </c>
      <c r="J13" s="6">
        <v>0</v>
      </c>
    </row>
    <row r="14" spans="1:10" ht="63.75" customHeight="1">
      <c r="A14" s="40"/>
      <c r="B14" s="102">
        <v>2</v>
      </c>
      <c r="C14" s="104"/>
      <c r="D14" s="44" t="s">
        <v>32</v>
      </c>
      <c r="E14" s="46"/>
      <c r="F14" s="4">
        <v>696650</v>
      </c>
      <c r="G14" s="5">
        <v>487655</v>
      </c>
      <c r="H14" s="6">
        <v>174162.5</v>
      </c>
      <c r="I14" s="6">
        <v>34832.5</v>
      </c>
      <c r="J14" s="6">
        <v>0</v>
      </c>
    </row>
    <row r="15" spans="1:10" ht="15.75">
      <c r="A15" s="55"/>
      <c r="B15" s="105"/>
      <c r="C15" s="106"/>
      <c r="D15" s="57" t="s">
        <v>9</v>
      </c>
      <c r="E15" s="57"/>
      <c r="F15" s="10">
        <f>F14+F13</f>
        <v>1093312</v>
      </c>
      <c r="G15" s="10">
        <f t="shared" ref="G15:J15" si="2">G14+G13</f>
        <v>765318.4</v>
      </c>
      <c r="H15" s="10">
        <f t="shared" si="2"/>
        <v>273328</v>
      </c>
      <c r="I15" s="10">
        <f t="shared" si="2"/>
        <v>54665.599999999999</v>
      </c>
      <c r="J15" s="10">
        <f t="shared" si="2"/>
        <v>0</v>
      </c>
    </row>
    <row r="16" spans="1:10" ht="40.5" customHeight="1">
      <c r="A16" s="39" t="s">
        <v>80</v>
      </c>
      <c r="B16" s="43">
        <v>1</v>
      </c>
      <c r="C16" s="43"/>
      <c r="D16" s="62" t="s">
        <v>34</v>
      </c>
      <c r="E16" s="63"/>
      <c r="F16" s="4">
        <v>247773</v>
      </c>
      <c r="G16" s="5">
        <v>173441.1</v>
      </c>
      <c r="H16" s="6">
        <v>61943.25</v>
      </c>
      <c r="I16" s="6">
        <v>12388.65</v>
      </c>
      <c r="J16" s="6">
        <v>0</v>
      </c>
    </row>
    <row r="17" spans="1:10" ht="63.75" customHeight="1">
      <c r="A17" s="40"/>
      <c r="B17" s="102">
        <v>2</v>
      </c>
      <c r="C17" s="93"/>
      <c r="D17" s="44" t="s">
        <v>35</v>
      </c>
      <c r="E17" s="46"/>
      <c r="F17" s="4">
        <v>300000</v>
      </c>
      <c r="G17" s="5">
        <v>210000</v>
      </c>
      <c r="H17" s="6">
        <v>75000</v>
      </c>
      <c r="I17" s="6">
        <v>15000.002469999999</v>
      </c>
      <c r="J17" s="6">
        <v>0</v>
      </c>
    </row>
    <row r="18" spans="1:10" ht="15.75">
      <c r="A18" s="58"/>
      <c r="B18" s="103"/>
      <c r="C18" s="95"/>
      <c r="D18" s="61" t="s">
        <v>9</v>
      </c>
      <c r="E18" s="61"/>
      <c r="F18" s="14">
        <f>F17+F16</f>
        <v>547773</v>
      </c>
      <c r="G18" s="14">
        <f t="shared" ref="G18:J18" si="3">G17+G16</f>
        <v>383441.1</v>
      </c>
      <c r="H18" s="14">
        <f t="shared" si="3"/>
        <v>136943.25</v>
      </c>
      <c r="I18" s="14">
        <f t="shared" si="3"/>
        <v>27388.652470000001</v>
      </c>
      <c r="J18" s="14">
        <f t="shared" si="3"/>
        <v>0</v>
      </c>
    </row>
    <row r="19" spans="1:10" ht="54.75" customHeight="1">
      <c r="A19" s="39" t="s">
        <v>77</v>
      </c>
      <c r="B19" s="32">
        <v>1</v>
      </c>
      <c r="C19" s="32"/>
      <c r="D19" s="44" t="s">
        <v>36</v>
      </c>
      <c r="E19" s="45"/>
      <c r="F19" s="4">
        <v>427945</v>
      </c>
      <c r="G19" s="5">
        <v>299561.5</v>
      </c>
      <c r="H19" s="6">
        <v>106986.25</v>
      </c>
      <c r="I19" s="6">
        <v>21397.25</v>
      </c>
      <c r="J19" s="6">
        <v>0</v>
      </c>
    </row>
    <row r="20" spans="1:10" ht="34.5" customHeight="1">
      <c r="A20" s="40"/>
      <c r="B20" s="102">
        <v>2</v>
      </c>
      <c r="C20" s="93"/>
      <c r="D20" s="59" t="s">
        <v>37</v>
      </c>
      <c r="E20" s="60"/>
      <c r="F20" s="4">
        <v>183350</v>
      </c>
      <c r="G20" s="5">
        <v>128345</v>
      </c>
      <c r="H20" s="6">
        <v>45837.5</v>
      </c>
      <c r="I20" s="6">
        <v>9167.5</v>
      </c>
      <c r="J20" s="6">
        <v>0</v>
      </c>
    </row>
    <row r="21" spans="1:10" ht="15.75">
      <c r="A21" s="58"/>
      <c r="B21" s="103"/>
      <c r="C21" s="95"/>
      <c r="D21" s="61" t="s">
        <v>9</v>
      </c>
      <c r="E21" s="61"/>
      <c r="F21" s="14">
        <f>F20+F19</f>
        <v>611295</v>
      </c>
      <c r="G21" s="14">
        <f t="shared" ref="G21:J21" si="4">G20+G19</f>
        <v>427906.5</v>
      </c>
      <c r="H21" s="14">
        <f t="shared" si="4"/>
        <v>152823.75</v>
      </c>
      <c r="I21" s="14">
        <f t="shared" si="4"/>
        <v>30564.75</v>
      </c>
      <c r="J21" s="14">
        <f t="shared" si="4"/>
        <v>0</v>
      </c>
    </row>
    <row r="22" spans="1:10" ht="39" customHeight="1">
      <c r="A22" s="39" t="s">
        <v>78</v>
      </c>
      <c r="B22" s="110">
        <v>1</v>
      </c>
      <c r="C22" s="111"/>
      <c r="D22" s="52" t="s">
        <v>38</v>
      </c>
      <c r="E22" s="52"/>
      <c r="F22" s="4">
        <v>100000</v>
      </c>
      <c r="G22" s="5">
        <v>70000</v>
      </c>
      <c r="H22" s="6">
        <v>20000</v>
      </c>
      <c r="I22" s="6">
        <v>5000</v>
      </c>
      <c r="J22" s="6">
        <v>5000</v>
      </c>
    </row>
    <row r="23" spans="1:10" ht="25.5" customHeight="1">
      <c r="A23" s="42"/>
      <c r="B23" s="103"/>
      <c r="C23" s="95"/>
      <c r="D23" s="61" t="s">
        <v>9</v>
      </c>
      <c r="E23" s="61"/>
      <c r="F23" s="14">
        <v>100000</v>
      </c>
      <c r="G23" s="15">
        <f>SUM(G22:G22)</f>
        <v>70000</v>
      </c>
      <c r="H23" s="14">
        <f>SUM(H22:H22)</f>
        <v>20000</v>
      </c>
      <c r="I23" s="14">
        <f>SUM(I22:I22)</f>
        <v>5000</v>
      </c>
      <c r="J23" s="14">
        <f>SUM(J22:J22)</f>
        <v>5000</v>
      </c>
    </row>
    <row r="24" spans="1:10" ht="52.5" customHeight="1">
      <c r="A24" s="66" t="s">
        <v>79</v>
      </c>
      <c r="B24" s="68">
        <v>1</v>
      </c>
      <c r="C24" s="68"/>
      <c r="D24" s="52" t="s">
        <v>39</v>
      </c>
      <c r="E24" s="52"/>
      <c r="F24" s="4">
        <v>138980</v>
      </c>
      <c r="G24" s="5">
        <v>97286</v>
      </c>
      <c r="H24" s="6">
        <v>34745</v>
      </c>
      <c r="I24" s="6">
        <v>6949</v>
      </c>
      <c r="J24" s="6">
        <v>0</v>
      </c>
    </row>
    <row r="25" spans="1:10" ht="51" customHeight="1">
      <c r="A25" s="66"/>
      <c r="B25" s="30">
        <v>2</v>
      </c>
      <c r="C25" s="30"/>
      <c r="D25" s="44" t="s">
        <v>40</v>
      </c>
      <c r="E25" s="45"/>
      <c r="F25" s="4">
        <v>210313</v>
      </c>
      <c r="G25" s="5">
        <v>147219.1</v>
      </c>
      <c r="H25" s="6">
        <v>52578.25</v>
      </c>
      <c r="I25" s="6">
        <v>10515.65</v>
      </c>
      <c r="J25" s="6">
        <v>0</v>
      </c>
    </row>
    <row r="26" spans="1:10" ht="84" customHeight="1">
      <c r="A26" s="66"/>
      <c r="B26" s="30">
        <v>3</v>
      </c>
      <c r="C26" s="30"/>
      <c r="D26" s="44" t="s">
        <v>41</v>
      </c>
      <c r="E26" s="45"/>
      <c r="F26" s="4">
        <v>303000</v>
      </c>
      <c r="G26" s="5">
        <v>212100</v>
      </c>
      <c r="H26" s="6">
        <v>60900</v>
      </c>
      <c r="I26" s="6">
        <v>30000</v>
      </c>
      <c r="J26" s="6">
        <v>0</v>
      </c>
    </row>
    <row r="27" spans="1:10" ht="52.5" customHeight="1">
      <c r="A27" s="66"/>
      <c r="B27" s="30">
        <v>4</v>
      </c>
      <c r="C27" s="30"/>
      <c r="D27" s="44" t="s">
        <v>42</v>
      </c>
      <c r="E27" s="45"/>
      <c r="F27" s="4">
        <v>239872</v>
      </c>
      <c r="G27" s="5">
        <v>167910.39999999999</v>
      </c>
      <c r="H27" s="6">
        <v>59968</v>
      </c>
      <c r="I27" s="6">
        <v>11993.6</v>
      </c>
      <c r="J27" s="6">
        <v>0</v>
      </c>
    </row>
    <row r="28" spans="1:10" ht="39" customHeight="1">
      <c r="A28" s="66"/>
      <c r="B28" s="112">
        <v>5</v>
      </c>
      <c r="C28" s="93"/>
      <c r="D28" s="44" t="s">
        <v>43</v>
      </c>
      <c r="E28" s="45"/>
      <c r="F28" s="4">
        <v>452219</v>
      </c>
      <c r="G28" s="5">
        <v>316553.3</v>
      </c>
      <c r="H28" s="6">
        <v>113055.7</v>
      </c>
      <c r="I28" s="6">
        <v>22611</v>
      </c>
      <c r="J28" s="6">
        <v>0</v>
      </c>
    </row>
    <row r="29" spans="1:10" ht="15" customHeight="1">
      <c r="A29" s="67"/>
      <c r="B29" s="113"/>
      <c r="C29" s="114"/>
      <c r="D29" s="54" t="s">
        <v>9</v>
      </c>
      <c r="E29" s="54"/>
      <c r="F29" s="65">
        <f>F28+F27+F26+F25+F24</f>
        <v>1344384</v>
      </c>
      <c r="G29" s="65">
        <f t="shared" ref="G29:J29" si="5">G28+G27+G26+G25+G24</f>
        <v>941068.79999999993</v>
      </c>
      <c r="H29" s="65">
        <f t="shared" si="5"/>
        <v>321246.95</v>
      </c>
      <c r="I29" s="65">
        <f t="shared" si="5"/>
        <v>82069.25</v>
      </c>
      <c r="J29" s="65">
        <f t="shared" si="5"/>
        <v>0</v>
      </c>
    </row>
    <row r="30" spans="1:10" ht="15" customHeight="1">
      <c r="A30" s="67"/>
      <c r="B30" s="103"/>
      <c r="C30" s="95"/>
      <c r="D30" s="54"/>
      <c r="E30" s="54"/>
      <c r="F30" s="65"/>
      <c r="G30" s="65"/>
      <c r="H30" s="65"/>
      <c r="I30" s="65"/>
      <c r="J30" s="65"/>
    </row>
    <row r="31" spans="1:10" ht="47.25" customHeight="1">
      <c r="A31" s="96" t="s">
        <v>16</v>
      </c>
      <c r="B31" s="68">
        <v>1</v>
      </c>
      <c r="C31" s="68"/>
      <c r="D31" s="70" t="s">
        <v>45</v>
      </c>
      <c r="E31" s="70"/>
      <c r="F31" s="4">
        <v>518839.2</v>
      </c>
      <c r="G31" s="5">
        <v>363187.44</v>
      </c>
      <c r="H31" s="6">
        <v>129701.75999999999</v>
      </c>
      <c r="I31" s="6">
        <v>25950</v>
      </c>
      <c r="J31" s="6">
        <v>0</v>
      </c>
    </row>
    <row r="32" spans="1:10" ht="35.25" customHeight="1">
      <c r="A32" s="97"/>
      <c r="B32" s="68">
        <v>2</v>
      </c>
      <c r="C32" s="68"/>
      <c r="D32" s="52" t="s">
        <v>46</v>
      </c>
      <c r="E32" s="52"/>
      <c r="F32" s="4">
        <v>557543.9</v>
      </c>
      <c r="G32" s="5">
        <v>390280.73</v>
      </c>
      <c r="H32" s="6">
        <v>139363.17000000001</v>
      </c>
      <c r="I32" s="6">
        <v>27900</v>
      </c>
      <c r="J32" s="6">
        <v>0</v>
      </c>
    </row>
    <row r="33" spans="1:10" ht="48.75" customHeight="1">
      <c r="A33" s="97"/>
      <c r="B33" s="30">
        <v>3</v>
      </c>
      <c r="C33" s="30"/>
      <c r="D33" s="44" t="s">
        <v>47</v>
      </c>
      <c r="E33" s="45"/>
      <c r="F33" s="4">
        <v>782900</v>
      </c>
      <c r="G33" s="5">
        <v>548030</v>
      </c>
      <c r="H33" s="6">
        <v>195725</v>
      </c>
      <c r="I33" s="6">
        <v>39145</v>
      </c>
      <c r="J33" s="6">
        <v>0</v>
      </c>
    </row>
    <row r="34" spans="1:10" ht="48.75" customHeight="1">
      <c r="A34" s="97"/>
      <c r="B34" s="30">
        <v>4</v>
      </c>
      <c r="C34" s="30"/>
      <c r="D34" s="44" t="s">
        <v>48</v>
      </c>
      <c r="E34" s="45"/>
      <c r="F34" s="4">
        <v>53000</v>
      </c>
      <c r="G34" s="5">
        <v>37100</v>
      </c>
      <c r="H34" s="6">
        <v>13250</v>
      </c>
      <c r="I34" s="6">
        <v>2650</v>
      </c>
      <c r="J34" s="6">
        <v>0</v>
      </c>
    </row>
    <row r="35" spans="1:10" ht="50.25" customHeight="1">
      <c r="A35" s="97"/>
      <c r="B35" s="30">
        <v>5</v>
      </c>
      <c r="C35" s="30"/>
      <c r="D35" s="44" t="s">
        <v>49</v>
      </c>
      <c r="E35" s="45"/>
      <c r="F35" s="4">
        <v>80470</v>
      </c>
      <c r="G35" s="5">
        <v>56329</v>
      </c>
      <c r="H35" s="6">
        <v>20041</v>
      </c>
      <c r="I35" s="6">
        <v>4100</v>
      </c>
      <c r="J35" s="6">
        <v>0</v>
      </c>
    </row>
    <row r="36" spans="1:10" ht="35.25" customHeight="1">
      <c r="A36" s="97"/>
      <c r="B36" s="30">
        <v>6</v>
      </c>
      <c r="C36" s="30"/>
      <c r="D36" s="44" t="s">
        <v>50</v>
      </c>
      <c r="E36" s="45"/>
      <c r="F36" s="4">
        <v>189000</v>
      </c>
      <c r="G36" s="5">
        <v>132300</v>
      </c>
      <c r="H36" s="6">
        <v>47250</v>
      </c>
      <c r="I36" s="6">
        <v>9450</v>
      </c>
      <c r="J36" s="6">
        <v>0</v>
      </c>
    </row>
    <row r="37" spans="1:10" ht="35.25" customHeight="1">
      <c r="A37" s="97"/>
      <c r="B37" s="30">
        <v>7</v>
      </c>
      <c r="C37" s="30"/>
      <c r="D37" s="44" t="s">
        <v>51</v>
      </c>
      <c r="E37" s="45"/>
      <c r="F37" s="4">
        <v>125000</v>
      </c>
      <c r="G37" s="5">
        <v>87500</v>
      </c>
      <c r="H37" s="6">
        <v>31250</v>
      </c>
      <c r="I37" s="6">
        <v>6250</v>
      </c>
      <c r="J37" s="6">
        <v>0</v>
      </c>
    </row>
    <row r="38" spans="1:10" ht="35.25" customHeight="1">
      <c r="A38" s="97"/>
      <c r="B38" s="30">
        <v>8</v>
      </c>
      <c r="C38" s="30"/>
      <c r="D38" s="44" t="s">
        <v>52</v>
      </c>
      <c r="E38" s="46"/>
      <c r="F38" s="4">
        <v>157500</v>
      </c>
      <c r="G38" s="5">
        <v>110250</v>
      </c>
      <c r="H38" s="6">
        <v>39375</v>
      </c>
      <c r="I38" s="6">
        <v>7875</v>
      </c>
      <c r="J38" s="6">
        <v>0</v>
      </c>
    </row>
    <row r="39" spans="1:10" ht="36.75" customHeight="1">
      <c r="A39" s="97"/>
      <c r="B39" s="30">
        <v>9</v>
      </c>
      <c r="C39" s="30"/>
      <c r="D39" s="44" t="s">
        <v>55</v>
      </c>
      <c r="E39" s="46"/>
      <c r="F39" s="4">
        <v>132000</v>
      </c>
      <c r="G39" s="5">
        <v>92400</v>
      </c>
      <c r="H39" s="6">
        <v>33000</v>
      </c>
      <c r="I39" s="6">
        <v>6600</v>
      </c>
      <c r="J39" s="6">
        <v>0</v>
      </c>
    </row>
    <row r="40" spans="1:10" ht="33.75" customHeight="1">
      <c r="A40" s="97"/>
      <c r="B40" s="112">
        <v>10</v>
      </c>
      <c r="C40" s="93"/>
      <c r="D40" s="44" t="s">
        <v>57</v>
      </c>
      <c r="E40" s="46"/>
      <c r="F40" s="4">
        <v>253420.79999999999</v>
      </c>
      <c r="G40" s="5">
        <v>177394.56</v>
      </c>
      <c r="H40" s="6">
        <v>63326.239999999998</v>
      </c>
      <c r="I40" s="6">
        <v>12700</v>
      </c>
      <c r="J40" s="6">
        <v>0</v>
      </c>
    </row>
    <row r="41" spans="1:10" ht="19.5" customHeight="1">
      <c r="A41" s="97"/>
      <c r="B41" s="113"/>
      <c r="C41" s="114"/>
      <c r="D41" s="54" t="s">
        <v>9</v>
      </c>
      <c r="E41" s="54"/>
      <c r="F41" s="65">
        <f>F40+F39+F38+F37+F36+F35+F34+F33+F32+F31</f>
        <v>2849673.9000000004</v>
      </c>
      <c r="G41" s="65">
        <f t="shared" ref="G41:J41" si="6">G40+G39+G38+G37+G36+G35+G34+G33+G32+G31</f>
        <v>1994771.73</v>
      </c>
      <c r="H41" s="65">
        <f t="shared" si="6"/>
        <v>712282.17</v>
      </c>
      <c r="I41" s="65">
        <f t="shared" si="6"/>
        <v>142620</v>
      </c>
      <c r="J41" s="65">
        <f t="shared" si="6"/>
        <v>0</v>
      </c>
    </row>
    <row r="42" spans="1:10" ht="15" customHeight="1">
      <c r="A42" s="98"/>
      <c r="B42" s="103"/>
      <c r="C42" s="95"/>
      <c r="D42" s="54"/>
      <c r="E42" s="54"/>
      <c r="F42" s="65"/>
      <c r="G42" s="65"/>
      <c r="H42" s="65"/>
      <c r="I42" s="65"/>
      <c r="J42" s="65"/>
    </row>
    <row r="43" spans="1:10" ht="27.75" customHeight="1">
      <c r="A43" s="115" t="s">
        <v>17</v>
      </c>
      <c r="B43" s="116"/>
      <c r="C43" s="116"/>
      <c r="D43" s="116"/>
      <c r="E43" s="117"/>
      <c r="F43" s="29">
        <f>F41+F29+F23+F21+F18+F15+F12+F8</f>
        <v>11590505.9</v>
      </c>
      <c r="G43" s="29">
        <f t="shared" ref="G43:J43" si="7">G41+G29+G23+G21+G18+G15+G12+G8</f>
        <v>8113354.1300000008</v>
      </c>
      <c r="H43" s="29">
        <f t="shared" si="7"/>
        <v>2715437.72</v>
      </c>
      <c r="I43" s="29">
        <f t="shared" si="7"/>
        <v>594511.65246999997</v>
      </c>
      <c r="J43" s="29">
        <f t="shared" si="7"/>
        <v>167203.4</v>
      </c>
    </row>
    <row r="44" spans="1:10">
      <c r="A44" s="74" t="s">
        <v>18</v>
      </c>
      <c r="B44" s="75"/>
      <c r="C44" s="75"/>
      <c r="D44" s="75"/>
      <c r="E44" s="75"/>
      <c r="F44" s="100"/>
      <c r="G44" s="100"/>
      <c r="H44" s="100"/>
      <c r="I44" s="100"/>
      <c r="J44" s="101"/>
    </row>
    <row r="45" spans="1:10" ht="64.5" customHeight="1">
      <c r="A45" s="40"/>
      <c r="B45" s="77">
        <v>1</v>
      </c>
      <c r="C45" s="78"/>
      <c r="D45" s="79" t="s">
        <v>63</v>
      </c>
      <c r="E45" s="80"/>
      <c r="F45" s="4">
        <v>858600</v>
      </c>
      <c r="G45" s="5">
        <v>601020</v>
      </c>
      <c r="H45" s="6">
        <v>214650</v>
      </c>
      <c r="I45" s="6">
        <v>42930</v>
      </c>
      <c r="J45" s="6">
        <v>0</v>
      </c>
    </row>
    <row r="46" spans="1:10" ht="49.5" customHeight="1">
      <c r="A46" s="40"/>
      <c r="B46" s="77">
        <v>2</v>
      </c>
      <c r="C46" s="78"/>
      <c r="D46" s="44" t="s">
        <v>64</v>
      </c>
      <c r="E46" s="45"/>
      <c r="F46" s="4">
        <v>715000</v>
      </c>
      <c r="G46" s="5">
        <v>500500</v>
      </c>
      <c r="H46" s="6">
        <v>178750</v>
      </c>
      <c r="I46" s="6">
        <v>35750</v>
      </c>
      <c r="J46" s="6">
        <v>0</v>
      </c>
    </row>
    <row r="47" spans="1:10" ht="39" customHeight="1">
      <c r="A47" s="40"/>
      <c r="B47" s="30">
        <v>3</v>
      </c>
      <c r="C47" s="30"/>
      <c r="D47" s="44" t="s">
        <v>66</v>
      </c>
      <c r="E47" s="45"/>
      <c r="F47" s="4">
        <v>1005300</v>
      </c>
      <c r="G47" s="5">
        <v>703710</v>
      </c>
      <c r="H47" s="6">
        <v>201060</v>
      </c>
      <c r="I47" s="6">
        <v>50265</v>
      </c>
      <c r="J47" s="6">
        <v>50265</v>
      </c>
    </row>
    <row r="48" spans="1:10" ht="68.25" customHeight="1">
      <c r="A48" s="40"/>
      <c r="B48" s="30">
        <v>4</v>
      </c>
      <c r="C48" s="30"/>
      <c r="D48" s="44" t="s">
        <v>67</v>
      </c>
      <c r="E48" s="45"/>
      <c r="F48" s="4">
        <v>104500</v>
      </c>
      <c r="G48" s="5">
        <v>73150</v>
      </c>
      <c r="H48" s="6">
        <v>26125</v>
      </c>
      <c r="I48" s="6">
        <v>5225</v>
      </c>
      <c r="J48" s="6">
        <v>0</v>
      </c>
    </row>
    <row r="49" spans="1:10" ht="65.25" customHeight="1">
      <c r="A49" s="40"/>
      <c r="B49" s="30">
        <v>5</v>
      </c>
      <c r="C49" s="30"/>
      <c r="D49" s="44" t="s">
        <v>68</v>
      </c>
      <c r="E49" s="45"/>
      <c r="F49" s="4">
        <v>96500</v>
      </c>
      <c r="G49" s="5">
        <v>67550</v>
      </c>
      <c r="H49" s="6">
        <v>24125</v>
      </c>
      <c r="I49" s="6">
        <v>4825</v>
      </c>
      <c r="J49" s="6">
        <v>0</v>
      </c>
    </row>
    <row r="50" spans="1:10" ht="41.25" customHeight="1">
      <c r="A50" s="40"/>
      <c r="B50" s="30">
        <v>6</v>
      </c>
      <c r="C50" s="30"/>
      <c r="D50" s="44" t="s">
        <v>69</v>
      </c>
      <c r="E50" s="45"/>
      <c r="F50" s="4">
        <v>188524.03</v>
      </c>
      <c r="G50" s="5">
        <v>131966.82</v>
      </c>
      <c r="H50" s="6">
        <v>47131.01</v>
      </c>
      <c r="I50" s="6">
        <v>9426.2000000000007</v>
      </c>
      <c r="J50" s="6">
        <v>0</v>
      </c>
    </row>
    <row r="51" spans="1:10" ht="43.5" customHeight="1">
      <c r="A51" s="40"/>
      <c r="B51" s="30">
        <v>7</v>
      </c>
      <c r="C51" s="30"/>
      <c r="D51" s="44" t="s">
        <v>70</v>
      </c>
      <c r="E51" s="46"/>
      <c r="F51" s="4">
        <v>310711</v>
      </c>
      <c r="G51" s="5">
        <v>217497.7</v>
      </c>
      <c r="H51" s="6">
        <v>67677</v>
      </c>
      <c r="I51" s="6">
        <v>15536</v>
      </c>
      <c r="J51" s="6">
        <v>10000</v>
      </c>
    </row>
    <row r="52" spans="1:10" ht="78.75" customHeight="1">
      <c r="A52" s="40"/>
      <c r="B52" s="30">
        <v>8</v>
      </c>
      <c r="C52" s="30"/>
      <c r="D52" s="44" t="s">
        <v>71</v>
      </c>
      <c r="E52" s="46"/>
      <c r="F52" s="4">
        <v>97000</v>
      </c>
      <c r="G52" s="5">
        <v>67900</v>
      </c>
      <c r="H52" s="6">
        <v>24250</v>
      </c>
      <c r="I52" s="6">
        <v>4850</v>
      </c>
      <c r="J52" s="6">
        <v>0</v>
      </c>
    </row>
    <row r="53" spans="1:10" ht="41.25" customHeight="1">
      <c r="A53" s="40"/>
      <c r="B53" s="30">
        <v>9</v>
      </c>
      <c r="C53" s="30"/>
      <c r="D53" s="44" t="s">
        <v>72</v>
      </c>
      <c r="E53" s="46"/>
      <c r="F53" s="4">
        <v>279190</v>
      </c>
      <c r="G53" s="5">
        <v>195433</v>
      </c>
      <c r="H53" s="6">
        <v>69797.5</v>
      </c>
      <c r="I53" s="6">
        <v>13959.5</v>
      </c>
      <c r="J53" s="6">
        <v>0</v>
      </c>
    </row>
    <row r="54" spans="1:10" ht="40.5" customHeight="1">
      <c r="A54" s="40"/>
      <c r="B54" s="30">
        <v>10</v>
      </c>
      <c r="C54" s="30"/>
      <c r="D54" s="44" t="s">
        <v>73</v>
      </c>
      <c r="E54" s="46"/>
      <c r="F54" s="4">
        <v>100000</v>
      </c>
      <c r="G54" s="5">
        <v>70000</v>
      </c>
      <c r="H54" s="6">
        <v>22000</v>
      </c>
      <c r="I54" s="6">
        <v>8000</v>
      </c>
      <c r="J54" s="6">
        <v>0</v>
      </c>
    </row>
    <row r="55" spans="1:10" ht="45" customHeight="1">
      <c r="A55" s="40"/>
      <c r="B55" s="30">
        <v>11</v>
      </c>
      <c r="C55" s="30"/>
      <c r="D55" s="44" t="s">
        <v>74</v>
      </c>
      <c r="E55" s="46"/>
      <c r="F55" s="4">
        <v>493159</v>
      </c>
      <c r="G55" s="5">
        <v>345211.3</v>
      </c>
      <c r="H55" s="6">
        <v>123289.75</v>
      </c>
      <c r="I55" s="6">
        <v>24657.95</v>
      </c>
      <c r="J55" s="6">
        <v>0</v>
      </c>
    </row>
    <row r="56" spans="1:10" ht="78.75" customHeight="1">
      <c r="A56" s="40"/>
      <c r="B56" s="30">
        <v>12</v>
      </c>
      <c r="C56" s="30"/>
      <c r="D56" s="44" t="s">
        <v>75</v>
      </c>
      <c r="E56" s="46"/>
      <c r="F56" s="4">
        <v>413700</v>
      </c>
      <c r="G56" s="5">
        <v>289590</v>
      </c>
      <c r="H56" s="6">
        <v>82740</v>
      </c>
      <c r="I56" s="6">
        <v>20685</v>
      </c>
      <c r="J56" s="6">
        <v>20685</v>
      </c>
    </row>
    <row r="57" spans="1:10" ht="45.75" customHeight="1">
      <c r="A57" s="40"/>
      <c r="B57" s="112">
        <v>13</v>
      </c>
      <c r="C57" s="93"/>
      <c r="D57" s="44" t="s">
        <v>76</v>
      </c>
      <c r="E57" s="46"/>
      <c r="F57" s="4">
        <v>170000</v>
      </c>
      <c r="G57" s="5">
        <v>119000</v>
      </c>
      <c r="H57" s="6">
        <v>42500</v>
      </c>
      <c r="I57" s="6">
        <v>8500</v>
      </c>
      <c r="J57" s="6">
        <v>0</v>
      </c>
    </row>
    <row r="58" spans="1:10" ht="15" customHeight="1">
      <c r="A58" s="40"/>
      <c r="B58" s="113"/>
      <c r="C58" s="114"/>
      <c r="D58" s="85" t="s">
        <v>9</v>
      </c>
      <c r="E58" s="86"/>
      <c r="F58" s="89">
        <f>F57+F56+F55+F54+F53+F52+F51+F50+F49+F48+F47+F46+F45</f>
        <v>4832184.03</v>
      </c>
      <c r="G58" s="89">
        <f t="shared" ref="G58:J58" si="8">G57+G56+G55+G54+G53+G52+G51+G50+G49+G48+G47+G46+G45</f>
        <v>3382528.8200000003</v>
      </c>
      <c r="H58" s="89">
        <f t="shared" si="8"/>
        <v>1124095.26</v>
      </c>
      <c r="I58" s="89">
        <f t="shared" si="8"/>
        <v>244609.65</v>
      </c>
      <c r="J58" s="89">
        <f t="shared" si="8"/>
        <v>80950</v>
      </c>
    </row>
    <row r="59" spans="1:10" ht="15" customHeight="1">
      <c r="A59" s="55"/>
      <c r="B59" s="103"/>
      <c r="C59" s="95"/>
      <c r="D59" s="87"/>
      <c r="E59" s="88"/>
      <c r="F59" s="90"/>
      <c r="G59" s="90"/>
      <c r="H59" s="90"/>
      <c r="I59" s="90"/>
      <c r="J59" s="90"/>
    </row>
    <row r="60" spans="1:10" ht="15" customHeight="1">
      <c r="A60" s="118" t="s">
        <v>20</v>
      </c>
      <c r="B60" s="119"/>
      <c r="C60" s="119"/>
      <c r="D60" s="119"/>
      <c r="E60" s="120"/>
      <c r="F60" s="89">
        <f>F58+F43</f>
        <v>16422689.93</v>
      </c>
      <c r="G60" s="89">
        <f t="shared" ref="G60:J60" si="9">G58+G43</f>
        <v>11495882.950000001</v>
      </c>
      <c r="H60" s="89">
        <f t="shared" si="9"/>
        <v>3839532.9800000004</v>
      </c>
      <c r="I60" s="89">
        <f t="shared" si="9"/>
        <v>839121.30247</v>
      </c>
      <c r="J60" s="89">
        <f t="shared" si="9"/>
        <v>248153.4</v>
      </c>
    </row>
    <row r="61" spans="1:10" ht="15" customHeight="1">
      <c r="A61" s="121"/>
      <c r="B61" s="121"/>
      <c r="C61" s="121"/>
      <c r="D61" s="121"/>
      <c r="E61" s="122"/>
      <c r="F61" s="90"/>
      <c r="G61" s="90"/>
      <c r="H61" s="90"/>
      <c r="I61" s="90"/>
      <c r="J61" s="90"/>
    </row>
    <row r="62" spans="1:10">
      <c r="G62" s="13"/>
      <c r="H62" s="7"/>
    </row>
    <row r="63" spans="1:10">
      <c r="H63" s="7"/>
    </row>
  </sheetData>
  <mergeCells count="105">
    <mergeCell ref="B57:C59"/>
    <mergeCell ref="D14:E14"/>
    <mergeCell ref="D15:E15"/>
    <mergeCell ref="D7:E7"/>
    <mergeCell ref="A44:J44"/>
    <mergeCell ref="B20:C21"/>
    <mergeCell ref="B17:C18"/>
    <mergeCell ref="B14:C15"/>
    <mergeCell ref="B11:C12"/>
    <mergeCell ref="B7:C8"/>
    <mergeCell ref="B22:C23"/>
    <mergeCell ref="B28:C30"/>
    <mergeCell ref="B40:C42"/>
    <mergeCell ref="A1:G1"/>
    <mergeCell ref="H1:J1"/>
    <mergeCell ref="A2:E2"/>
    <mergeCell ref="A3:E3"/>
    <mergeCell ref="A4:A8"/>
    <mergeCell ref="B4:C4"/>
    <mergeCell ref="D4:E4"/>
    <mergeCell ref="D5:E5"/>
    <mergeCell ref="D6:E6"/>
    <mergeCell ref="D8:E8"/>
    <mergeCell ref="A9:A12"/>
    <mergeCell ref="B9:C9"/>
    <mergeCell ref="D9:E9"/>
    <mergeCell ref="D10:E10"/>
    <mergeCell ref="D11:E11"/>
    <mergeCell ref="A19:A21"/>
    <mergeCell ref="D19:E19"/>
    <mergeCell ref="D20:E20"/>
    <mergeCell ref="D21:E21"/>
    <mergeCell ref="A16:A18"/>
    <mergeCell ref="B16:C16"/>
    <mergeCell ref="D16:E16"/>
    <mergeCell ref="D17:E17"/>
    <mergeCell ref="D18:E18"/>
    <mergeCell ref="D12:E12"/>
    <mergeCell ref="A13:A15"/>
    <mergeCell ref="B13:C13"/>
    <mergeCell ref="D13:E13"/>
    <mergeCell ref="D39:E39"/>
    <mergeCell ref="D40:E40"/>
    <mergeCell ref="D33:E33"/>
    <mergeCell ref="D34:E34"/>
    <mergeCell ref="D35:E35"/>
    <mergeCell ref="D36:E36"/>
    <mergeCell ref="D37:E37"/>
    <mergeCell ref="D38:E38"/>
    <mergeCell ref="A22:A23"/>
    <mergeCell ref="D22:E22"/>
    <mergeCell ref="D23:E23"/>
    <mergeCell ref="A24:A30"/>
    <mergeCell ref="B24:C24"/>
    <mergeCell ref="D24:E24"/>
    <mergeCell ref="D25:E25"/>
    <mergeCell ref="D26:E26"/>
    <mergeCell ref="D27:E27"/>
    <mergeCell ref="D28:E28"/>
    <mergeCell ref="D29:E30"/>
    <mergeCell ref="D55:E55"/>
    <mergeCell ref="D56:E56"/>
    <mergeCell ref="I29:I30"/>
    <mergeCell ref="J29:J30"/>
    <mergeCell ref="A31:A42"/>
    <mergeCell ref="B31:C31"/>
    <mergeCell ref="D31:E31"/>
    <mergeCell ref="B32:C32"/>
    <mergeCell ref="D32:E32"/>
    <mergeCell ref="H29:H30"/>
    <mergeCell ref="G41:G42"/>
    <mergeCell ref="H41:H42"/>
    <mergeCell ref="D52:E52"/>
    <mergeCell ref="D53:E53"/>
    <mergeCell ref="D54:E54"/>
    <mergeCell ref="I41:I42"/>
    <mergeCell ref="J41:J42"/>
    <mergeCell ref="A43:E43"/>
    <mergeCell ref="D41:E42"/>
    <mergeCell ref="F41:F42"/>
    <mergeCell ref="F29:F30"/>
    <mergeCell ref="G29:G30"/>
    <mergeCell ref="G58:G59"/>
    <mergeCell ref="H58:H59"/>
    <mergeCell ref="I58:I59"/>
    <mergeCell ref="J58:J59"/>
    <mergeCell ref="A60:E61"/>
    <mergeCell ref="F60:F61"/>
    <mergeCell ref="G60:G61"/>
    <mergeCell ref="H60:H61"/>
    <mergeCell ref="I60:I61"/>
    <mergeCell ref="J60:J61"/>
    <mergeCell ref="A45:A59"/>
    <mergeCell ref="B45:C45"/>
    <mergeCell ref="D45:E45"/>
    <mergeCell ref="B46:C46"/>
    <mergeCell ref="D46:E46"/>
    <mergeCell ref="D47:E47"/>
    <mergeCell ref="D48:E48"/>
    <mergeCell ref="D57:E57"/>
    <mergeCell ref="D58:E59"/>
    <mergeCell ref="F58:F59"/>
    <mergeCell ref="D49:E49"/>
    <mergeCell ref="D50:E50"/>
    <mergeCell ref="D51:E51"/>
  </mergeCells>
  <pageMargins left="0.31496062992125984" right="0.31496062992125984" top="0.35433070866141736" bottom="0.35433070866141736" header="0.31496062992125984" footer="0.31496062992125984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55 заявок</vt:lpstr>
      <vt:lpstr>42 заявки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2022-07-21T13:42:51Z</cp:lastPrinted>
  <dcterms:created xsi:type="dcterms:W3CDTF">2021-11-09T13:30:13Z</dcterms:created>
  <dcterms:modified xsi:type="dcterms:W3CDTF">2023-05-05T08:57:05Z</dcterms:modified>
</cp:coreProperties>
</file>